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OneDrive\OneDrive\DigiPed\Generic Learning Templates\"/>
    </mc:Choice>
  </mc:AlternateContent>
  <xr:revisionPtr revIDLastSave="5" documentId="8_{621F0E97-8332-4A8D-B177-6E415155428E}" xr6:coauthVersionLast="45" xr6:coauthVersionMax="45" xr10:uidLastSave="{D6EB289E-EDA2-457E-AEB6-B82C0909D570}"/>
  <bookViews>
    <workbookView xWindow="-120" yWindow="-120" windowWidth="29040" windowHeight="15840" xr2:uid="{00000000-000D-0000-FFFF-FFFF00000000}"/>
  </bookViews>
  <sheets>
    <sheet name="How to use this template" sheetId="4" r:id="rId1"/>
    <sheet name="Tool Comparison Scoring" sheetId="1" r:id="rId2"/>
    <sheet name="Simple 3yr Cost Comparis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" i="3" l="1"/>
  <c r="R12" i="3" s="1"/>
  <c r="P11" i="3"/>
  <c r="P12" i="3" s="1"/>
  <c r="N13" i="3"/>
  <c r="L13" i="3"/>
  <c r="J13" i="3"/>
  <c r="H11" i="3"/>
  <c r="H12" i="3" s="1"/>
  <c r="F11" i="3"/>
  <c r="F12" i="3" s="1"/>
  <c r="R13" i="3" l="1"/>
  <c r="P13" i="3"/>
  <c r="H13" i="3"/>
  <c r="F13" i="3"/>
  <c r="F20" i="3" s="1"/>
  <c r="U14" i="3" s="1"/>
  <c r="O28" i="1"/>
  <c r="M28" i="1"/>
  <c r="K28" i="1"/>
  <c r="I28" i="1"/>
  <c r="G28" i="1"/>
  <c r="E28" i="1"/>
  <c r="O66" i="1"/>
  <c r="O60" i="1"/>
  <c r="O61" i="1"/>
  <c r="O62" i="1"/>
  <c r="O63" i="1"/>
  <c r="O59" i="1"/>
  <c r="O55" i="1"/>
  <c r="O56" i="1"/>
  <c r="O57" i="1"/>
  <c r="O54" i="1"/>
  <c r="O49" i="1"/>
  <c r="O50" i="1"/>
  <c r="O51" i="1"/>
  <c r="O52" i="1"/>
  <c r="O48" i="1"/>
  <c r="O39" i="1"/>
  <c r="O40" i="1"/>
  <c r="O41" i="1"/>
  <c r="O42" i="1"/>
  <c r="O43" i="1"/>
  <c r="O44" i="1"/>
  <c r="O38" i="1"/>
  <c r="M66" i="1"/>
  <c r="M60" i="1"/>
  <c r="M61" i="1"/>
  <c r="M62" i="1"/>
  <c r="M63" i="1"/>
  <c r="M59" i="1"/>
  <c r="M55" i="1"/>
  <c r="M56" i="1"/>
  <c r="M57" i="1"/>
  <c r="M54" i="1"/>
  <c r="M49" i="1"/>
  <c r="M50" i="1"/>
  <c r="M51" i="1"/>
  <c r="M52" i="1"/>
  <c r="M48" i="1"/>
  <c r="M39" i="1"/>
  <c r="M40" i="1"/>
  <c r="M41" i="1"/>
  <c r="M42" i="1"/>
  <c r="M43" i="1"/>
  <c r="M44" i="1"/>
  <c r="M38" i="1"/>
  <c r="K60" i="1"/>
  <c r="K61" i="1"/>
  <c r="K62" i="1"/>
  <c r="K63" i="1"/>
  <c r="K59" i="1"/>
  <c r="K55" i="1"/>
  <c r="K56" i="1"/>
  <c r="K57" i="1"/>
  <c r="K54" i="1"/>
  <c r="K49" i="1"/>
  <c r="K50" i="1"/>
  <c r="K51" i="1"/>
  <c r="K52" i="1"/>
  <c r="K48" i="1"/>
  <c r="K39" i="1"/>
  <c r="K40" i="1"/>
  <c r="K41" i="1"/>
  <c r="K42" i="1"/>
  <c r="K43" i="1"/>
  <c r="K44" i="1"/>
  <c r="K38" i="1"/>
  <c r="I60" i="1"/>
  <c r="I61" i="1"/>
  <c r="I62" i="1"/>
  <c r="I63" i="1"/>
  <c r="I59" i="1"/>
  <c r="I55" i="1"/>
  <c r="I56" i="1"/>
  <c r="I57" i="1"/>
  <c r="I54" i="1"/>
  <c r="I49" i="1"/>
  <c r="I50" i="1"/>
  <c r="I51" i="1"/>
  <c r="I52" i="1"/>
  <c r="I48" i="1"/>
  <c r="I39" i="1"/>
  <c r="I40" i="1"/>
  <c r="I41" i="1"/>
  <c r="I42" i="1"/>
  <c r="I43" i="1"/>
  <c r="I44" i="1"/>
  <c r="I38" i="1"/>
  <c r="G60" i="1"/>
  <c r="G61" i="1"/>
  <c r="G62" i="1"/>
  <c r="G63" i="1"/>
  <c r="G59" i="1"/>
  <c r="G55" i="1"/>
  <c r="G56" i="1"/>
  <c r="G57" i="1"/>
  <c r="G54" i="1"/>
  <c r="G49" i="1"/>
  <c r="G50" i="1"/>
  <c r="G51" i="1"/>
  <c r="G52" i="1"/>
  <c r="G48" i="1"/>
  <c r="G39" i="1"/>
  <c r="G40" i="1"/>
  <c r="G41" i="1"/>
  <c r="G42" i="1"/>
  <c r="G43" i="1"/>
  <c r="G44" i="1"/>
  <c r="G38" i="1"/>
  <c r="E67" i="1"/>
  <c r="E66" i="1"/>
  <c r="E60" i="1"/>
  <c r="E61" i="1"/>
  <c r="E62" i="1"/>
  <c r="E63" i="1"/>
  <c r="E59" i="1"/>
  <c r="E55" i="1"/>
  <c r="E56" i="1"/>
  <c r="E57" i="1"/>
  <c r="E54" i="1"/>
  <c r="E49" i="1"/>
  <c r="E50" i="1"/>
  <c r="E51" i="1"/>
  <c r="E52" i="1"/>
  <c r="E48" i="1"/>
  <c r="E39" i="1"/>
  <c r="E40" i="1"/>
  <c r="E41" i="1"/>
  <c r="E42" i="1"/>
  <c r="E43" i="1"/>
  <c r="E44" i="1"/>
  <c r="E38" i="1"/>
  <c r="O34" i="1"/>
  <c r="O35" i="1"/>
  <c r="O33" i="1"/>
  <c r="M34" i="1"/>
  <c r="M35" i="1"/>
  <c r="M33" i="1"/>
  <c r="O13" i="1"/>
  <c r="O14" i="1"/>
  <c r="O15" i="1"/>
  <c r="O16" i="1"/>
  <c r="O12" i="1"/>
  <c r="O20" i="1"/>
  <c r="O21" i="1"/>
  <c r="O22" i="1"/>
  <c r="O23" i="1"/>
  <c r="O24" i="1"/>
  <c r="O25" i="1"/>
  <c r="O26" i="1"/>
  <c r="O27" i="1"/>
  <c r="O29" i="1"/>
  <c r="O30" i="1"/>
  <c r="O19" i="1"/>
  <c r="I20" i="1"/>
  <c r="I21" i="1"/>
  <c r="I22" i="1"/>
  <c r="I23" i="1"/>
  <c r="I24" i="1"/>
  <c r="I25" i="1"/>
  <c r="I26" i="1"/>
  <c r="I27" i="1"/>
  <c r="I29" i="1"/>
  <c r="I30" i="1"/>
  <c r="I19" i="1"/>
  <c r="K20" i="1"/>
  <c r="K21" i="1"/>
  <c r="K22" i="1"/>
  <c r="K23" i="1"/>
  <c r="K24" i="1"/>
  <c r="K25" i="1"/>
  <c r="K26" i="1"/>
  <c r="K27" i="1"/>
  <c r="K29" i="1"/>
  <c r="K30" i="1"/>
  <c r="K19" i="1"/>
  <c r="M20" i="1"/>
  <c r="M21" i="1"/>
  <c r="M22" i="1"/>
  <c r="M23" i="1"/>
  <c r="M24" i="1"/>
  <c r="M25" i="1"/>
  <c r="M26" i="1"/>
  <c r="M27" i="1"/>
  <c r="M29" i="1"/>
  <c r="M30" i="1"/>
  <c r="M19" i="1"/>
  <c r="M13" i="1"/>
  <c r="M14" i="1"/>
  <c r="M15" i="1"/>
  <c r="M16" i="1"/>
  <c r="M12" i="1"/>
  <c r="G20" i="1"/>
  <c r="G21" i="1"/>
  <c r="G22" i="1"/>
  <c r="G23" i="1"/>
  <c r="G24" i="1"/>
  <c r="G25" i="1"/>
  <c r="G26" i="1"/>
  <c r="G27" i="1"/>
  <c r="G29" i="1"/>
  <c r="G30" i="1"/>
  <c r="G19" i="1"/>
  <c r="E19" i="1"/>
  <c r="E20" i="1"/>
  <c r="E21" i="1"/>
  <c r="E22" i="1"/>
  <c r="E23" i="1"/>
  <c r="E24" i="1"/>
  <c r="E25" i="1"/>
  <c r="E26" i="1"/>
  <c r="E27" i="1"/>
  <c r="E29" i="1"/>
  <c r="E30" i="1"/>
  <c r="T14" i="3"/>
  <c r="T15" i="3"/>
  <c r="R20" i="3" l="1"/>
  <c r="U20" i="3" s="1"/>
  <c r="P20" i="3"/>
  <c r="U19" i="3" s="1"/>
  <c r="N20" i="3"/>
  <c r="U18" i="3" s="1"/>
  <c r="L20" i="3"/>
  <c r="U17" i="3" s="1"/>
  <c r="J20" i="3"/>
  <c r="U16" i="3" s="1"/>
  <c r="H20" i="3"/>
  <c r="U15" i="3" s="1"/>
  <c r="T20" i="3"/>
  <c r="T19" i="3"/>
  <c r="T18" i="3"/>
  <c r="T17" i="3"/>
  <c r="T16" i="3"/>
  <c r="O67" i="1" l="1"/>
  <c r="M67" i="1"/>
  <c r="K16" i="1"/>
  <c r="I16" i="1"/>
  <c r="G16" i="1"/>
  <c r="E16" i="1"/>
  <c r="C17" i="1" l="1"/>
  <c r="C64" i="1" l="1"/>
  <c r="C67" i="1" l="1"/>
  <c r="C45" i="1"/>
  <c r="C36" i="1"/>
  <c r="C31" i="1"/>
  <c r="C69" i="1" l="1"/>
  <c r="I66" i="1"/>
  <c r="I34" i="1"/>
  <c r="I35" i="1"/>
  <c r="I33" i="1"/>
  <c r="I13" i="1"/>
  <c r="I14" i="1"/>
  <c r="I15" i="1"/>
  <c r="I12" i="1"/>
  <c r="I17" i="1" l="1"/>
  <c r="I64" i="1"/>
  <c r="I36" i="1"/>
  <c r="I31" i="1"/>
  <c r="I45" i="1"/>
  <c r="I67" i="1"/>
  <c r="K66" i="1"/>
  <c r="G66" i="1"/>
  <c r="K34" i="1"/>
  <c r="K35" i="1"/>
  <c r="K33" i="1"/>
  <c r="G34" i="1"/>
  <c r="G35" i="1"/>
  <c r="G33" i="1"/>
  <c r="E34" i="1"/>
  <c r="E35" i="1"/>
  <c r="E33" i="1"/>
  <c r="K13" i="1"/>
  <c r="K14" i="1"/>
  <c r="K15" i="1"/>
  <c r="G13" i="1"/>
  <c r="G14" i="1"/>
  <c r="G15" i="1"/>
  <c r="K12" i="1"/>
  <c r="G12" i="1"/>
  <c r="E13" i="1"/>
  <c r="E14" i="1"/>
  <c r="E15" i="1"/>
  <c r="E12" i="1"/>
  <c r="M45" i="1" l="1"/>
  <c r="E17" i="1"/>
  <c r="I69" i="1"/>
  <c r="I70" i="1" s="1"/>
  <c r="G17" i="1"/>
  <c r="K17" i="1"/>
  <c r="E64" i="1"/>
  <c r="K64" i="1"/>
  <c r="G64" i="1"/>
  <c r="K67" i="1"/>
  <c r="K36" i="1"/>
  <c r="G45" i="1"/>
  <c r="G67" i="1"/>
  <c r="K45" i="1"/>
  <c r="G36" i="1"/>
  <c r="E45" i="1"/>
  <c r="E36" i="1"/>
  <c r="E31" i="1"/>
  <c r="K31" i="1"/>
  <c r="G31" i="1"/>
  <c r="O64" i="1" l="1"/>
  <c r="O36" i="1"/>
  <c r="O31" i="1"/>
  <c r="M17" i="1"/>
  <c r="M64" i="1"/>
  <c r="M31" i="1"/>
  <c r="M36" i="1"/>
  <c r="O45" i="1"/>
  <c r="O17" i="1"/>
  <c r="K69" i="1"/>
  <c r="K70" i="1" s="1"/>
  <c r="G69" i="1"/>
  <c r="G70" i="1" s="1"/>
  <c r="E69" i="1"/>
  <c r="E70" i="1" s="1"/>
  <c r="O69" i="1" l="1"/>
  <c r="O70" i="1" s="1"/>
  <c r="M69" i="1"/>
  <c r="M70" i="1" s="1"/>
</calcChain>
</file>

<file path=xl/sharedStrings.xml><?xml version="1.0" encoding="utf-8"?>
<sst xmlns="http://schemas.openxmlformats.org/spreadsheetml/2006/main" count="200" uniqueCount="168">
  <si>
    <t>Option 1 Rating</t>
  </si>
  <si>
    <t>Option 2 Rating</t>
  </si>
  <si>
    <t>Option 3 Rating</t>
  </si>
  <si>
    <t>Capability Rating</t>
  </si>
  <si>
    <r>
      <t>Low</t>
    </r>
    <r>
      <rPr>
        <b/>
        <sz val="11"/>
        <color theme="1"/>
        <rFont val="Calibri"/>
        <family val="2"/>
        <scheme val="minor"/>
      </rPr>
      <t xml:space="preserve"> 1-5 </t>
    </r>
    <r>
      <rPr>
        <sz val="8"/>
        <color theme="1"/>
        <rFont val="Calibri"/>
        <family val="2"/>
        <scheme val="minor"/>
      </rPr>
      <t>high</t>
    </r>
  </si>
  <si>
    <t xml:space="preserve">Score </t>
  </si>
  <si>
    <t>Score</t>
  </si>
  <si>
    <t>Capability rating</t>
  </si>
  <si>
    <t>CATEGORY F – Integration and accessibility considerations</t>
  </si>
  <si>
    <t>A1</t>
  </si>
  <si>
    <t>D5</t>
  </si>
  <si>
    <t>A2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</si>
  <si>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</si>
  <si>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</si>
  <si>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</si>
  <si>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</si>
  <si>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</si>
  <si>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</si>
  <si>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</si>
  <si>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</si>
  <si>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</si>
  <si>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</si>
  <si>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</si>
  <si>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</si>
  <si>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</si>
  <si>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</si>
  <si>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</si>
  <si>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</si>
  <si>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 xml:space="preserve">Category A sub-total   </t>
  </si>
  <si>
    <t xml:space="preserve">Category B sub-total </t>
  </si>
  <si>
    <t xml:space="preserve">Category C sub-total </t>
  </si>
  <si>
    <t xml:space="preserve">Category D sub-total </t>
  </si>
  <si>
    <t>Grand total</t>
  </si>
  <si>
    <t>D1</t>
  </si>
  <si>
    <t>D2</t>
  </si>
  <si>
    <t>D3</t>
  </si>
  <si>
    <t>D4</t>
  </si>
  <si>
    <t>F1</t>
  </si>
  <si>
    <t>Option 4 Rating</t>
  </si>
  <si>
    <t>Create a single training database repository to include existing employees and create an archive of others into CM folder, as spreadsheets</t>
  </si>
  <si>
    <t>E1.1</t>
  </si>
  <si>
    <t>E1.2</t>
  </si>
  <si>
    <t>E2.1</t>
  </si>
  <si>
    <t>E2.2</t>
  </si>
  <si>
    <t>E2.3</t>
  </si>
  <si>
    <t>E3.1</t>
  </si>
  <si>
    <t>E3.2</t>
  </si>
  <si>
    <t>E3.3</t>
  </si>
  <si>
    <t>E3.4</t>
  </si>
  <si>
    <t>E3.5</t>
  </si>
  <si>
    <t xml:space="preserve">Category E sub-total </t>
  </si>
  <si>
    <t xml:space="preserve">Category F sub-total </t>
  </si>
  <si>
    <t>CATEGORY C – Costing model</t>
  </si>
  <si>
    <t>CATEGORY B – Core tool requirements</t>
  </si>
  <si>
    <t>Support</t>
  </si>
  <si>
    <t>CATEGORY A - Ease of use</t>
  </si>
  <si>
    <t>Course publishing with SCORM package creation</t>
  </si>
  <si>
    <t>Template management</t>
  </si>
  <si>
    <t>Content library offering templates, images and icons</t>
  </si>
  <si>
    <t>Test/Quiz creation</t>
  </si>
  <si>
    <t>Self-paced courses</t>
  </si>
  <si>
    <t>Video management</t>
  </si>
  <si>
    <t>Installs locally on Windows</t>
  </si>
  <si>
    <t>Installs locally on MAC</t>
  </si>
  <si>
    <t>E1.3</t>
  </si>
  <si>
    <t>E1.4</t>
  </si>
  <si>
    <t>Roadmap clearly defined</t>
  </si>
  <si>
    <t>Fully developed, established product</t>
  </si>
  <si>
    <t>D6</t>
  </si>
  <si>
    <t>Team collaboration option</t>
  </si>
  <si>
    <t>Access and navigation</t>
  </si>
  <si>
    <t>Interactivity easy to create and modfiy</t>
  </si>
  <si>
    <t>Templates easy to create, locate and modify</t>
  </si>
  <si>
    <t>Online collaborative review platform for developing courses</t>
  </si>
  <si>
    <t>E1.5</t>
  </si>
  <si>
    <t>Tool available as an app on apple and android (editing on mobile)</t>
  </si>
  <si>
    <t>CATEGORY E – Implementation, deployment, training and support considerations</t>
  </si>
  <si>
    <t>Implementation and Deployment</t>
  </si>
  <si>
    <t>Annual subscription</t>
  </si>
  <si>
    <t>One-off cost</t>
  </si>
  <si>
    <t xml:space="preserve">Training </t>
  </si>
  <si>
    <t>AUTHORING TOOL REQUIREMENTS AND IMPORTANCE</t>
  </si>
  <si>
    <t>Cloud or web based only</t>
  </si>
  <si>
    <r>
      <rPr>
        <b/>
        <sz val="11"/>
        <color theme="0"/>
        <rFont val="Calibri"/>
        <family val="2"/>
        <scheme val="minor"/>
      </rPr>
      <t>Importance Weighting</t>
    </r>
    <r>
      <rPr>
        <sz val="11"/>
        <color theme="0"/>
        <rFont val="Calibri"/>
        <family val="2"/>
        <scheme val="minor"/>
      </rPr>
      <t xml:space="preserve">
</t>
    </r>
    <r>
      <rPr>
        <sz val="8"/>
        <color theme="0"/>
        <rFont val="Calibri"/>
        <family val="2"/>
        <scheme val="minor"/>
      </rPr>
      <t>Less req</t>
    </r>
    <r>
      <rPr>
        <sz val="11"/>
        <color theme="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1-10</t>
    </r>
    <r>
      <rPr>
        <sz val="11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Must</t>
    </r>
  </si>
  <si>
    <t>Device responsive (adapts automatically to device size)</t>
  </si>
  <si>
    <t>Ability to import from powerpoint</t>
  </si>
  <si>
    <t>Interactive content creation</t>
  </si>
  <si>
    <t>Support lastest integration technologies (TIN CAN / SCORM /AAIC)</t>
  </si>
  <si>
    <t>Support legacy flash</t>
  </si>
  <si>
    <t>E2.4</t>
  </si>
  <si>
    <t>Manuals and job aid provided</t>
  </si>
  <si>
    <t>Helpdesk availability</t>
  </si>
  <si>
    <t>Incident logging and turn around times</t>
  </si>
  <si>
    <t>Community support groups</t>
  </si>
  <si>
    <t>Online FAQs</t>
  </si>
  <si>
    <t>Online chat for immediate help</t>
  </si>
  <si>
    <t>Supports WCAG 2.0 accessibility standards</t>
  </si>
  <si>
    <t>Source code available even if subscription no longer active</t>
  </si>
  <si>
    <t xml:space="preserve"> Overall capability to meet requirements</t>
  </si>
  <si>
    <t>Drag and drop, simple functionality option available</t>
  </si>
  <si>
    <t>Modern Video player technology (HTML5, CC, interactivity)</t>
  </si>
  <si>
    <t>D7</t>
  </si>
  <si>
    <t xml:space="preserve">Gamification </t>
  </si>
  <si>
    <t>Online training facilities available</t>
  </si>
  <si>
    <t>Cost of upgrades included</t>
  </si>
  <si>
    <t>CATEGORY D – Technical Considerations</t>
  </si>
  <si>
    <t>Aminations will work once flash is phased out</t>
  </si>
  <si>
    <t>Option 2</t>
  </si>
  <si>
    <t>Option 3</t>
  </si>
  <si>
    <t>Option 4</t>
  </si>
  <si>
    <t>Tool</t>
  </si>
  <si>
    <t>Costs</t>
  </si>
  <si>
    <t>Authoring Tool Training over 3 years</t>
  </si>
  <si>
    <t>Other image libraries and supporting content over 3 years</t>
  </si>
  <si>
    <t xml:space="preserve">Total Costs  =   </t>
  </si>
  <si>
    <t xml:space="preserve"> 
                                                                            0 = Not required
                                                                          10 = Must have</t>
  </si>
  <si>
    <t>Perpetual, one-off licence model</t>
  </si>
  <si>
    <t>Y</t>
  </si>
  <si>
    <t>N</t>
  </si>
  <si>
    <r>
      <t xml:space="preserve">ANNUAL COSTS </t>
    </r>
    <r>
      <rPr>
        <b/>
        <sz val="10"/>
        <color theme="0"/>
        <rFont val="Segoe UI"/>
        <family val="2"/>
      </rPr>
      <t>(including 5% contingency YR2 + YR3)</t>
    </r>
  </si>
  <si>
    <t>Subscription licence model</t>
  </si>
  <si>
    <t>The one below uses a standard excel format, should that feature not be available.</t>
  </si>
  <si>
    <t xml:space="preserve">N.B This graph above uses an app available for Office 365 excel. </t>
  </si>
  <si>
    <t>Upgrades over 3 years (assuming one per year, not included in license fee)</t>
  </si>
  <si>
    <t xml:space="preserve">        OTHER AUTHORING TOOLS</t>
  </si>
  <si>
    <t>Option 1a</t>
  </si>
  <si>
    <t>Option 1b</t>
  </si>
  <si>
    <t>Number of authoring users allowed (teams require per-user licence)</t>
  </si>
  <si>
    <t xml:space="preserve">                                                                                                                       ESTABLISHED, WELL KNOWN AUTHORING TOOLS</t>
  </si>
  <si>
    <t>Face to face training for moderators avilable</t>
  </si>
  <si>
    <t>Upload content generated by WALK ME</t>
  </si>
  <si>
    <t>Supports 3d imagery</t>
  </si>
  <si>
    <t>B12</t>
  </si>
  <si>
    <t>Year 1 license</t>
  </si>
  <si>
    <t>Year 2 license</t>
  </si>
  <si>
    <t>Year 3 license</t>
  </si>
  <si>
    <t>Est annual increase (%contingency)</t>
  </si>
  <si>
    <t>Licensing over 3 years (ungroup to see costs per year)</t>
  </si>
  <si>
    <t>Tool 1</t>
  </si>
  <si>
    <t>Tool 2</t>
  </si>
  <si>
    <t>Tool 3</t>
  </si>
  <si>
    <t>Tool 4</t>
  </si>
  <si>
    <t>Tool 5</t>
  </si>
  <si>
    <t>Tool 6</t>
  </si>
  <si>
    <t>1a</t>
  </si>
  <si>
    <t>1b</t>
  </si>
  <si>
    <t>N.B. This is a sample ONLY.</t>
  </si>
  <si>
    <t>Review and adjust the requirements in column B</t>
  </si>
  <si>
    <t>Select the tools you wish to compare and update the top row accordingly (this could be less, but more is not recommended)</t>
  </si>
  <si>
    <t>PERFORM ACTUAL EVALUATION TRIALS OF THE TOOLS, COMPARING THEM AGAINST THE REQUIREMENTS &amp; DETERMINE A RATING FOR EACH TOOL AND EACH REQUIREMENT</t>
  </si>
  <si>
    <t>N.B. ADDING NEW ROWS, MAY MEAN THE FORMULAE NEED TO BE COPIED OVER AS WELL. INSERTING BEFORE THE LAST ROW WILL COPY FORMAULE AUTOMATICALLY.</t>
  </si>
  <si>
    <t>Review and adjust the weighting that apply for your particular situation in column C</t>
  </si>
  <si>
    <t>REMOVE ALL THE SAMPLE RATING VALUES FROM ROW 12 AND COLUMN D</t>
  </si>
  <si>
    <t>Fill in the ratings per tool and per requirement</t>
  </si>
  <si>
    <t>Check all calculations and field formulae are correct</t>
  </si>
  <si>
    <t>Tool Comparison Scoring Worksheet</t>
  </si>
  <si>
    <t>Simple 3yr Cost Comparison</t>
  </si>
  <si>
    <t>2 graphs are includes - one uses Office 365. Select the graph you prefer and delete the other one.</t>
  </si>
  <si>
    <t>REMOVE ALL THE SAMPLE RATING VALUES FROM ROW 6 AND COLUMN F</t>
  </si>
  <si>
    <t>Adjust contingency if required on row 5 &amp; row 9</t>
  </si>
  <si>
    <t>Update the top row with the selected tools (for consistency and continuity, we suggest using the same tools on both worksheets)</t>
  </si>
  <si>
    <t>PERFORM ACTUAL COSTING ANALYSIS OF THE TOOLS, COMPARING THEM AGAINST THE CRITERIA &amp; DETERMINE A RESPONSE OR VALUE FOR EACH TOOL AND EACH CRITERION</t>
  </si>
  <si>
    <t>Review and adjust the criteria in column A</t>
  </si>
  <si>
    <t>Fill in the responses or values per tool and per criterion</t>
  </si>
  <si>
    <t>N.B. These worksheets use grouped rows - make sure all groups are expanded before you start so you can access all rows. Do this by clicking any '+' signs you see  on far left of both the worksheets.</t>
  </si>
  <si>
    <r>
      <rPr>
        <b/>
        <sz val="24"/>
        <color theme="1"/>
        <rFont val="Cavalero BT"/>
        <family val="2"/>
      </rPr>
      <t>DigiPed</t>
    </r>
    <r>
      <rPr>
        <b/>
        <sz val="24"/>
        <color theme="1"/>
        <rFont val="Calibri"/>
        <family val="2"/>
        <scheme val="minor"/>
      </rPr>
      <t xml:space="preserve">                How to use this template</t>
    </r>
  </si>
  <si>
    <r>
      <rPr>
        <b/>
        <sz val="24"/>
        <color theme="1"/>
        <rFont val="Cavalero BT"/>
        <family val="2"/>
      </rPr>
      <t>DigiPed</t>
    </r>
    <r>
      <rPr>
        <b/>
        <sz val="24"/>
        <color theme="1"/>
        <rFont val="Calibri"/>
        <family val="2"/>
        <scheme val="minor"/>
      </rPr>
      <t xml:space="preserve">              INDICATIVE AUTHORING TOOL REQUIREMENTS SCORING SPREADSHEET</t>
    </r>
  </si>
  <si>
    <r>
      <rPr>
        <sz val="20"/>
        <color theme="0"/>
        <rFont val="Cavalero BT"/>
        <family val="2"/>
      </rPr>
      <t>DigiPed</t>
    </r>
    <r>
      <rPr>
        <sz val="20"/>
        <color theme="0"/>
        <rFont val="Segoe UI Semibold"/>
        <family val="2"/>
      </rPr>
      <t xml:space="preserve">            INDICATIVE AUTHORING TOOLS COST COMPARISON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</si>
</sst>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_-&quot;$&quot;* #,##0_-;\-&quot;$&quot;* #,##0_-;_-&quot;$&quot;* &quot;-&quot;??_-;_-@_-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i/>
      <sz val="11"/>
      <color rgb="FF8D2F3C"/>
      <name val="Calibri"/>
      <family val="2"/>
      <scheme val="minor"/>
    </font>
    <font>
      <sz val="28"/>
      <color theme="0"/>
      <name val="Segoe UI Semibold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theme="0"/>
      <name val="Segoe UI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4"/>
      <color theme="0"/>
      <name val="Segoe UI"/>
      <family val="2"/>
    </font>
    <font>
      <sz val="9"/>
      <color theme="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8"/>
      <color theme="0"/>
      <name val="Segoe UI"/>
      <family val="2"/>
    </font>
    <font>
      <sz val="20"/>
      <color theme="0"/>
      <name val="Segoe UI Semibold"/>
      <family val="2"/>
    </font>
    <font>
      <sz val="10"/>
      <name val="Arial"/>
      <family val="2"/>
    </font>
    <font>
      <b/>
      <sz val="10"/>
      <color theme="0"/>
      <name val="Segoe UI"/>
      <family val="2"/>
    </font>
    <font>
      <sz val="9"/>
      <color theme="1"/>
      <name val="Segoe UI"/>
      <family val="2"/>
    </font>
    <font>
      <b/>
      <sz val="24"/>
      <color theme="1"/>
      <name val="Calibri"/>
      <family val="2"/>
      <scheme val="minor"/>
    </font>
    <font>
      <b/>
      <sz val="10"/>
      <color rgb="FF8D2F3C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valero BT"/>
      <family val="2"/>
    </font>
    <font>
      <sz val="20"/>
      <color theme="0"/>
      <name val="Cavalero B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CE1DF"/>
        <bgColor indexed="64"/>
      </patternFill>
    </fill>
    <fill>
      <patternFill patternType="solid">
        <fgColor rgb="FF8D2F3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262BA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5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 indent="5"/>
    </xf>
    <xf numFmtId="0" fontId="9" fillId="0" borderId="0" xfId="0" applyFont="1" applyAlignment="1">
      <alignment horizontal="left" vertical="center" wrapText="1" indent="5"/>
    </xf>
    <xf numFmtId="0" fontId="1" fillId="0" borderId="0" xfId="0" applyFont="1" applyAlignment="1">
      <alignment horizontal="left" vertical="center" wrapText="1" indent="3"/>
    </xf>
    <xf numFmtId="0" fontId="0" fillId="3" borderId="0" xfId="0" applyFill="1" applyAlignment="1">
      <alignment horizontal="center" vertical="center" wrapText="1"/>
    </xf>
    <xf numFmtId="0" fontId="13" fillId="0" borderId="0" xfId="0" applyFont="1"/>
    <xf numFmtId="0" fontId="7" fillId="5" borderId="0" xfId="0" applyFont="1" applyFill="1" applyAlignment="1">
      <alignment horizontal="left" vertical="center" wrapText="1" indent="3"/>
    </xf>
    <xf numFmtId="0" fontId="0" fillId="4" borderId="0" xfId="0" applyFill="1"/>
    <xf numFmtId="0" fontId="11" fillId="4" borderId="0" xfId="0" applyFont="1" applyFill="1"/>
    <xf numFmtId="0" fontId="8" fillId="4" borderId="0" xfId="0" applyFont="1" applyFill="1"/>
    <xf numFmtId="9" fontId="12" fillId="4" borderId="0" xfId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7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/>
    <xf numFmtId="0" fontId="19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Continuous" vertical="center" wrapText="1"/>
    </xf>
    <xf numFmtId="0" fontId="21" fillId="0" borderId="0" xfId="0" applyFont="1"/>
    <xf numFmtId="0" fontId="22" fillId="5" borderId="0" xfId="0" applyFont="1" applyFill="1"/>
    <xf numFmtId="0" fontId="23" fillId="5" borderId="0" xfId="0" applyFont="1" applyFill="1"/>
    <xf numFmtId="0" fontId="21" fillId="5" borderId="0" xfId="0" applyFont="1" applyFill="1"/>
    <xf numFmtId="0" fontId="18" fillId="0" borderId="0" xfId="0" applyFont="1" applyAlignment="1">
      <alignment horizontal="right"/>
    </xf>
    <xf numFmtId="165" fontId="24" fillId="0" borderId="0" xfId="2" applyNumberFormat="1" applyFont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2" applyNumberFormat="1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5" fontId="25" fillId="0" borderId="0" xfId="2" applyNumberFormat="1" applyFont="1"/>
    <xf numFmtId="0" fontId="17" fillId="0" borderId="0" xfId="0" applyFont="1" applyAlignment="1">
      <alignment horizontal="right"/>
    </xf>
    <xf numFmtId="165" fontId="26" fillId="7" borderId="1" xfId="2" applyNumberFormat="1" applyFont="1" applyFill="1" applyBorder="1" applyAlignment="1">
      <alignment horizontal="right"/>
    </xf>
    <xf numFmtId="165" fontId="25" fillId="0" borderId="0" xfId="2" applyNumberFormat="1" applyFont="1" applyAlignment="1">
      <alignment horizontal="right"/>
    </xf>
    <xf numFmtId="0" fontId="17" fillId="0" borderId="0" xfId="0" applyFont="1" applyFill="1" applyAlignment="1">
      <alignment horizontal="center"/>
    </xf>
    <xf numFmtId="0" fontId="9" fillId="0" borderId="0" xfId="0" applyFont="1"/>
    <xf numFmtId="0" fontId="0" fillId="7" borderId="0" xfId="0" applyFill="1"/>
    <xf numFmtId="9" fontId="12" fillId="7" borderId="0" xfId="1" applyFont="1" applyFill="1" applyAlignment="1">
      <alignment horizontal="center"/>
    </xf>
    <xf numFmtId="0" fontId="23" fillId="0" borderId="0" xfId="0" applyFont="1" applyFill="1"/>
    <xf numFmtId="0" fontId="28" fillId="0" borderId="0" xfId="0" applyFont="1" applyFill="1" applyAlignment="1">
      <alignment horizontal="center"/>
    </xf>
    <xf numFmtId="0" fontId="30" fillId="0" borderId="0" xfId="0" applyFont="1" applyFill="1"/>
    <xf numFmtId="0" fontId="31" fillId="0" borderId="0" xfId="0" applyFont="1" applyAlignment="1">
      <alignment horizontal="center"/>
    </xf>
    <xf numFmtId="0" fontId="32" fillId="0" borderId="0" xfId="0" applyFont="1"/>
    <xf numFmtId="1" fontId="28" fillId="0" borderId="0" xfId="0" applyNumberFormat="1" applyFont="1" applyFill="1" applyAlignment="1">
      <alignment horizontal="center"/>
    </xf>
    <xf numFmtId="9" fontId="28" fillId="0" borderId="0" xfId="1" applyFont="1" applyFill="1" applyAlignment="1">
      <alignment horizontal="center"/>
    </xf>
    <xf numFmtId="166" fontId="28" fillId="0" borderId="0" xfId="2" applyNumberFormat="1" applyFont="1" applyFill="1" applyAlignment="1">
      <alignment horizontal="right"/>
    </xf>
    <xf numFmtId="9" fontId="28" fillId="0" borderId="0" xfId="1" applyFont="1" applyFill="1" applyAlignment="1">
      <alignment horizontal="right"/>
    </xf>
    <xf numFmtId="165" fontId="21" fillId="0" borderId="0" xfId="0" applyNumberFormat="1" applyFont="1"/>
    <xf numFmtId="0" fontId="0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left" vertical="center" wrapText="1" indent="5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left" vertical="center" wrapText="1" indent="3"/>
    </xf>
    <xf numFmtId="0" fontId="7" fillId="4" borderId="0" xfId="0" applyFont="1" applyFill="1" applyAlignment="1">
      <alignment horizontal="left" vertical="center" wrapText="1" indent="4"/>
    </xf>
    <xf numFmtId="0" fontId="14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4" fillId="7" borderId="0" xfId="0" quotePrefix="1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27" fillId="7" borderId="0" xfId="0" applyFont="1" applyFill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D2F3C"/>
      <color rgb="FF0262BA"/>
      <color rgb="FF00727E"/>
      <color rgb="FFDCE1DF"/>
      <color rgb="FF5BC4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441663544663406E-2"/>
          <c:y val="0.10878310698634591"/>
          <c:w val="0.91191774113421531"/>
          <c:h val="0.81579159443873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'Simple 3yr Cost Comparison'!$U$13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'Simple 3yr Cost Comparison'!$T$14:$T$20</c:f>
              <c:strCache>
                <c:ptCount val="7"/>
                <c:pt idx="0">
                  <c:v>1a</c:v>
                </c:pt>
                <c:pt idx="1">
                  <c:v>1b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strCache>
            </c:strRef>
          </c:cat>
          <c:val>
            <c:numRef>
              <c:f>'Simple 3yr Cost Comparison'!$U$14:$U$20</c:f>
              <c:numCache>
                <c:formatCode>_("$"* #,##0_);_("$"* \(#,##0\);_("$"* "-"??_);_(@_)</c:formatCode>
                <c:ptCount val="7"/>
                <c:pt idx="0">
                  <c:v>6617.7550000000001</c:v>
                </c:pt>
                <c:pt idx="1">
                  <c:v>5318.9250000000002</c:v>
                </c:pt>
                <c:pt idx="2">
                  <c:v>3617</c:v>
                </c:pt>
                <c:pt idx="3">
                  <c:v>6640</c:v>
                </c:pt>
                <c:pt idx="4">
                  <c:v>5231</c:v>
                </c:pt>
                <c:pt idx="5">
                  <c:v>4172.1499999999996</c:v>
                </c:pt>
                <c:pt idx="6">
                  <c:v>6115.85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B-4B31-BF88-8FB93C6D2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9432623"/>
        <c:axId val="1879681823"/>
      </c:barChart>
      <c:catAx>
        <c:axId val="165943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9681823"/>
        <c:crosses val="autoZero"/>
        <c:auto val="1"/>
        <c:lblAlgn val="ctr"/>
        <c:lblOffset val="100"/>
        <c:noMultiLvlLbl val="0"/>
      </c:catAx>
      <c:valAx>
        <c:axId val="1879681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9432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21</xdr:row>
      <xdr:rowOff>14286</xdr:rowOff>
    </xdr:from>
    <xdr:to>
      <xdr:col>15</xdr:col>
      <xdr:colOff>476250</xdr:colOff>
      <xdr:row>49</xdr:row>
      <xdr:rowOff>28575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" name="Add-in 2" title="People Graph">
              <a:extLst>
                <a:ext uri="{FF2B5EF4-FFF2-40B4-BE49-F238E27FC236}">
                  <a16:creationId xmlns:a16="http://schemas.microsoft.com/office/drawing/2014/main" id="{C2FA1470-1597-4B9F-BC3C-2B76C965E04E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3" name="Add-in 2" title="People Graph">
              <a:extLst>
                <a:ext uri="{FF2B5EF4-FFF2-40B4-BE49-F238E27FC236}">
                  <a16:creationId xmlns:a16="http://schemas.microsoft.com/office/drawing/2014/main" id="{C2FA1470-1597-4B9F-BC3C-2B76C965E04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551523</xdr:colOff>
      <xdr:row>56</xdr:row>
      <xdr:rowOff>156104</xdr:rowOff>
    </xdr:from>
    <xdr:to>
      <xdr:col>17</xdr:col>
      <xdr:colOff>198438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C5BE2B-348D-41A4-B8B5-EEFB4EBA11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C2FA1470-1597-4B9F-BC3C-2B76C965E04E}">
  <we:reference id="wa104104476" version="1.3.0.0" store="en-US" storeType="OMEX"/>
  <we:alternateReferences/>
  <we:properties>
    <we:property name="sku" value="&quot;peoplebar-classic&quot;"/>
    <we:property name="theme" value="&quot;classic-bluewhite&quot;"/>
    <we:property name="shape" value="&quot;moneybag&quot;"/>
    <we:property name="layout-element-title" value="&quot;Authoring Tool 3YR Costs Visualisation&quot;"/>
  </we:properties>
  <we:bindings>
    <we:binding id="dataVizBinding" type="matrix" appref="{4372D1F6-77DD-4B18-A3B0-BBDABB39E12E}"/>
  </we:bindings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8B5DF-68C4-4AA6-92FD-A1A432B59808}">
  <dimension ref="A1:O25"/>
  <sheetViews>
    <sheetView tabSelected="1" workbookViewId="0">
      <selection activeCell="P24" sqref="P24"/>
    </sheetView>
  </sheetViews>
  <sheetFormatPr defaultRowHeight="15" x14ac:dyDescent="0.25"/>
  <sheetData>
    <row r="1" spans="1:15" x14ac:dyDescent="0.25">
      <c r="A1" s="64" t="s">
        <v>165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1.5" x14ac:dyDescent="0.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x14ac:dyDescent="0.25">
      <c r="B4" t="s">
        <v>164</v>
      </c>
    </row>
    <row r="5" spans="1:15" ht="31.5" x14ac:dyDescent="0.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23.25" x14ac:dyDescent="0.35">
      <c r="A6" s="63" t="s">
        <v>155</v>
      </c>
    </row>
    <row r="7" spans="1:15" x14ac:dyDescent="0.25">
      <c r="B7" s="62" t="s">
        <v>152</v>
      </c>
    </row>
    <row r="8" spans="1:15" x14ac:dyDescent="0.25">
      <c r="A8">
        <v>1</v>
      </c>
      <c r="B8" t="s">
        <v>147</v>
      </c>
    </row>
    <row r="9" spans="1:15" x14ac:dyDescent="0.25">
      <c r="A9">
        <v>2</v>
      </c>
      <c r="B9" t="s">
        <v>151</v>
      </c>
    </row>
    <row r="10" spans="1:15" x14ac:dyDescent="0.25">
      <c r="B10" s="62" t="s">
        <v>150</v>
      </c>
    </row>
    <row r="11" spans="1:15" x14ac:dyDescent="0.25">
      <c r="A11">
        <v>3</v>
      </c>
      <c r="B11" t="s">
        <v>148</v>
      </c>
    </row>
    <row r="12" spans="1:15" x14ac:dyDescent="0.25">
      <c r="B12" s="62" t="s">
        <v>149</v>
      </c>
    </row>
    <row r="13" spans="1:15" x14ac:dyDescent="0.25">
      <c r="A13">
        <v>4</v>
      </c>
      <c r="B13" t="s">
        <v>153</v>
      </c>
    </row>
    <row r="14" spans="1:15" x14ac:dyDescent="0.25">
      <c r="A14">
        <v>5</v>
      </c>
      <c r="B14" s="47" t="s">
        <v>154</v>
      </c>
    </row>
    <row r="16" spans="1:15" ht="23.25" x14ac:dyDescent="0.35">
      <c r="A16" s="63" t="s">
        <v>156</v>
      </c>
    </row>
    <row r="17" spans="1:2" x14ac:dyDescent="0.25">
      <c r="B17" s="62" t="s">
        <v>158</v>
      </c>
    </row>
    <row r="18" spans="1:2" x14ac:dyDescent="0.25">
      <c r="A18">
        <v>1</v>
      </c>
      <c r="B18" t="s">
        <v>159</v>
      </c>
    </row>
    <row r="19" spans="1:2" x14ac:dyDescent="0.25">
      <c r="A19">
        <v>2</v>
      </c>
      <c r="B19" t="s">
        <v>162</v>
      </c>
    </row>
    <row r="20" spans="1:2" x14ac:dyDescent="0.25">
      <c r="B20" s="62" t="s">
        <v>150</v>
      </c>
    </row>
    <row r="21" spans="1:2" x14ac:dyDescent="0.25">
      <c r="A21">
        <v>3</v>
      </c>
      <c r="B21" t="s">
        <v>160</v>
      </c>
    </row>
    <row r="22" spans="1:2" x14ac:dyDescent="0.25">
      <c r="B22" s="62" t="s">
        <v>161</v>
      </c>
    </row>
    <row r="23" spans="1:2" x14ac:dyDescent="0.25">
      <c r="A23">
        <v>4</v>
      </c>
      <c r="B23" t="s">
        <v>163</v>
      </c>
    </row>
    <row r="24" spans="1:2" x14ac:dyDescent="0.25">
      <c r="A24">
        <v>5</v>
      </c>
      <c r="B24" s="47" t="s">
        <v>154</v>
      </c>
    </row>
    <row r="25" spans="1:2" x14ac:dyDescent="0.25">
      <c r="A25">
        <v>6</v>
      </c>
      <c r="B25" t="s">
        <v>157</v>
      </c>
    </row>
  </sheetData>
  <mergeCells count="1">
    <mergeCell ref="A1:O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zoomScale="89" zoomScaleNormal="89" workbookViewId="0">
      <selection activeCell="Q13" sqref="Q13"/>
    </sheetView>
  </sheetViews>
  <sheetFormatPr defaultColWidth="30.5703125" defaultRowHeight="15" outlineLevelRow="1" x14ac:dyDescent="0.25"/>
  <cols>
    <col min="1" max="1" width="7.42578125" bestFit="1" customWidth="1"/>
    <col min="2" max="2" width="56.5703125" customWidth="1"/>
    <col min="3" max="3" width="11.28515625" bestFit="1" customWidth="1"/>
    <col min="4" max="4" width="16" bestFit="1" customWidth="1"/>
    <col min="5" max="5" width="6.28515625" bestFit="1" customWidth="1"/>
    <col min="6" max="6" width="16.42578125" bestFit="1" customWidth="1"/>
    <col min="7" max="7" width="6.140625" bestFit="1" customWidth="1"/>
    <col min="8" max="8" width="15.42578125" customWidth="1"/>
    <col min="9" max="9" width="6.140625" bestFit="1" customWidth="1"/>
    <col min="10" max="10" width="15.5703125" customWidth="1"/>
    <col min="11" max="11" width="6.140625" bestFit="1" customWidth="1"/>
    <col min="12" max="12" width="16" bestFit="1" customWidth="1"/>
    <col min="13" max="13" width="6.28515625" bestFit="1" customWidth="1"/>
    <col min="14" max="14" width="16" bestFit="1" customWidth="1"/>
    <col min="15" max="15" width="6.28515625" bestFit="1" customWidth="1"/>
  </cols>
  <sheetData>
    <row r="1" spans="1:15" x14ac:dyDescent="0.25">
      <c r="A1" s="64" t="s">
        <v>166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1" x14ac:dyDescent="0.35">
      <c r="A3" s="73" t="s">
        <v>128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6" t="s">
        <v>124</v>
      </c>
      <c r="M3" s="77"/>
      <c r="N3" s="77"/>
      <c r="O3" s="77"/>
    </row>
    <row r="4" spans="1:15" x14ac:dyDescent="0.25">
      <c r="A4" s="74" t="s">
        <v>81</v>
      </c>
      <c r="B4" s="74"/>
      <c r="C4" s="74"/>
      <c r="D4" s="75" t="s">
        <v>0</v>
      </c>
      <c r="E4" s="75"/>
      <c r="F4" s="75" t="s">
        <v>1</v>
      </c>
      <c r="G4" s="75"/>
      <c r="H4" s="75" t="s">
        <v>2</v>
      </c>
      <c r="I4" s="75"/>
      <c r="J4" s="75" t="s">
        <v>38</v>
      </c>
      <c r="K4" s="75"/>
      <c r="L4" s="75" t="s">
        <v>38</v>
      </c>
      <c r="M4" s="75"/>
      <c r="N4" s="75" t="s">
        <v>38</v>
      </c>
      <c r="O4" s="75"/>
    </row>
    <row r="5" spans="1:15" x14ac:dyDescent="0.25">
      <c r="A5" s="67"/>
      <c r="B5" s="67" t="s">
        <v>115</v>
      </c>
      <c r="C5" s="70" t="s">
        <v>83</v>
      </c>
      <c r="D5" s="68" t="s">
        <v>138</v>
      </c>
      <c r="E5" s="68"/>
      <c r="F5" s="68" t="s">
        <v>139</v>
      </c>
      <c r="G5" s="68"/>
      <c r="H5" s="68" t="s">
        <v>140</v>
      </c>
      <c r="I5" s="68"/>
      <c r="J5" s="68" t="s">
        <v>141</v>
      </c>
      <c r="K5" s="68"/>
      <c r="L5" s="68" t="s">
        <v>142</v>
      </c>
      <c r="M5" s="68"/>
      <c r="N5" s="68" t="s">
        <v>143</v>
      </c>
      <c r="O5" s="68"/>
    </row>
    <row r="6" spans="1:15" ht="12.75" customHeight="1" x14ac:dyDescent="0.25">
      <c r="A6" s="67"/>
      <c r="B6" s="67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9" customHeight="1" x14ac:dyDescent="0.25">
      <c r="A7" s="67"/>
      <c r="B7" s="67"/>
      <c r="C7" s="70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ht="5.25" customHeight="1" x14ac:dyDescent="0.25">
      <c r="A8" s="67"/>
      <c r="B8" s="67"/>
      <c r="C8" s="70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.75" hidden="1" customHeight="1" x14ac:dyDescent="0.25">
      <c r="A9" s="67"/>
      <c r="B9" s="67"/>
      <c r="C9" s="70"/>
      <c r="D9" s="1" t="s">
        <v>3</v>
      </c>
      <c r="E9" s="69" t="s">
        <v>5</v>
      </c>
      <c r="F9" s="1" t="s">
        <v>3</v>
      </c>
      <c r="G9" s="69" t="s">
        <v>6</v>
      </c>
      <c r="H9" s="1" t="s">
        <v>7</v>
      </c>
      <c r="I9" s="69" t="s">
        <v>6</v>
      </c>
      <c r="J9" s="1" t="s">
        <v>7</v>
      </c>
      <c r="K9" s="69" t="s">
        <v>6</v>
      </c>
      <c r="L9" s="1" t="s">
        <v>3</v>
      </c>
      <c r="M9" s="69" t="s">
        <v>5</v>
      </c>
      <c r="N9" s="1" t="s">
        <v>7</v>
      </c>
      <c r="O9" s="69" t="s">
        <v>6</v>
      </c>
    </row>
    <row r="10" spans="1:15" x14ac:dyDescent="0.25">
      <c r="A10" s="67"/>
      <c r="B10" s="67"/>
      <c r="C10" s="70"/>
      <c r="D10" s="2" t="s">
        <v>4</v>
      </c>
      <c r="E10" s="69"/>
      <c r="F10" s="2" t="s">
        <v>4</v>
      </c>
      <c r="G10" s="69"/>
      <c r="H10" s="2" t="s">
        <v>4</v>
      </c>
      <c r="I10" s="69"/>
      <c r="J10" s="2" t="s">
        <v>4</v>
      </c>
      <c r="K10" s="69"/>
      <c r="L10" s="2" t="s">
        <v>4</v>
      </c>
      <c r="M10" s="69"/>
      <c r="N10" s="2" t="s">
        <v>4</v>
      </c>
      <c r="O10" s="69"/>
    </row>
    <row r="11" spans="1:15" x14ac:dyDescent="0.25">
      <c r="A11" s="66" t="s">
        <v>55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48"/>
      <c r="M11" s="48"/>
      <c r="N11" s="48"/>
      <c r="O11" s="48"/>
    </row>
    <row r="12" spans="1:15" outlineLevel="1" x14ac:dyDescent="0.25">
      <c r="A12" s="3" t="s">
        <v>9</v>
      </c>
      <c r="B12" s="4" t="s">
        <v>70</v>
      </c>
      <c r="C12" s="5">
        <v>10</v>
      </c>
      <c r="D12" s="6">
        <v>5</v>
      </c>
      <c r="E12" s="14">
        <f>D12*C12</f>
        <v>50</v>
      </c>
      <c r="F12" s="6">
        <v>4</v>
      </c>
      <c r="G12" s="14">
        <f>F12*C12</f>
        <v>40</v>
      </c>
      <c r="H12" s="6">
        <v>3</v>
      </c>
      <c r="I12" s="14">
        <f>H12*C12</f>
        <v>30</v>
      </c>
      <c r="J12" s="6">
        <v>4</v>
      </c>
      <c r="K12" s="14">
        <f t="shared" ref="K12:K16" si="0">J12*C12</f>
        <v>40</v>
      </c>
      <c r="L12" s="6">
        <v>5</v>
      </c>
      <c r="M12" s="14">
        <f>L12*C12</f>
        <v>50</v>
      </c>
      <c r="N12" s="6">
        <v>5</v>
      </c>
      <c r="O12" s="14">
        <f>N12*C12</f>
        <v>50</v>
      </c>
    </row>
    <row r="13" spans="1:15" outlineLevel="1" x14ac:dyDescent="0.25">
      <c r="A13" s="3" t="s">
        <v>11</v>
      </c>
      <c r="B13" s="4" t="s">
        <v>72</v>
      </c>
      <c r="C13" s="5">
        <v>10</v>
      </c>
      <c r="D13" s="6">
        <v>5</v>
      </c>
      <c r="E13" s="14">
        <f t="shared" ref="E13:E16" si="1">D13*C13</f>
        <v>50</v>
      </c>
      <c r="F13" s="6">
        <v>4</v>
      </c>
      <c r="G13" s="14">
        <f t="shared" ref="G13:G16" si="2">F13*C13</f>
        <v>40</v>
      </c>
      <c r="H13" s="6">
        <v>3</v>
      </c>
      <c r="I13" s="14">
        <f t="shared" ref="I13:I16" si="3">H13*C13</f>
        <v>30</v>
      </c>
      <c r="J13" s="6">
        <v>4</v>
      </c>
      <c r="K13" s="14">
        <f t="shared" si="0"/>
        <v>40</v>
      </c>
      <c r="L13" s="6">
        <v>5</v>
      </c>
      <c r="M13" s="14">
        <f t="shared" ref="M13:M16" si="4">L13*C13</f>
        <v>50</v>
      </c>
      <c r="N13" s="6">
        <v>5</v>
      </c>
      <c r="O13" s="14">
        <f t="shared" ref="O13:O16" si="5">N13*C13</f>
        <v>50</v>
      </c>
    </row>
    <row r="14" spans="1:15" outlineLevel="1" x14ac:dyDescent="0.25">
      <c r="A14" s="3" t="s">
        <v>12</v>
      </c>
      <c r="B14" s="4" t="s">
        <v>99</v>
      </c>
      <c r="C14" s="5">
        <v>10</v>
      </c>
      <c r="D14" s="6">
        <v>5</v>
      </c>
      <c r="E14" s="14">
        <f t="shared" si="1"/>
        <v>50</v>
      </c>
      <c r="F14" s="6">
        <v>4</v>
      </c>
      <c r="G14" s="14">
        <f t="shared" si="2"/>
        <v>40</v>
      </c>
      <c r="H14" s="6">
        <v>4</v>
      </c>
      <c r="I14" s="14">
        <f t="shared" si="3"/>
        <v>40</v>
      </c>
      <c r="J14" s="6">
        <v>4</v>
      </c>
      <c r="K14" s="14">
        <f t="shared" si="0"/>
        <v>40</v>
      </c>
      <c r="L14" s="6">
        <v>5</v>
      </c>
      <c r="M14" s="14">
        <f t="shared" si="4"/>
        <v>50</v>
      </c>
      <c r="N14" s="6">
        <v>5</v>
      </c>
      <c r="O14" s="14">
        <f t="shared" si="5"/>
        <v>50</v>
      </c>
    </row>
    <row r="15" spans="1:15" ht="45" outlineLevel="1" x14ac:dyDescent="0.25">
      <c r="A15" s="3" t="s">
        <v>13</v>
      </c>
      <c r="B15" s="4" t="s">
        <v>39</v>
      </c>
      <c r="C15" s="5">
        <v>0</v>
      </c>
      <c r="D15" s="6">
        <v>0</v>
      </c>
      <c r="E15" s="14">
        <f t="shared" si="1"/>
        <v>0</v>
      </c>
      <c r="F15" s="11">
        <v>0</v>
      </c>
      <c r="G15" s="14">
        <f t="shared" si="2"/>
        <v>0</v>
      </c>
      <c r="H15" s="11">
        <v>0</v>
      </c>
      <c r="I15" s="14">
        <f t="shared" si="3"/>
        <v>0</v>
      </c>
      <c r="J15" s="11">
        <v>0</v>
      </c>
      <c r="K15" s="14">
        <f t="shared" si="0"/>
        <v>0</v>
      </c>
      <c r="L15" s="6">
        <v>0</v>
      </c>
      <c r="M15" s="14">
        <f t="shared" si="4"/>
        <v>0</v>
      </c>
      <c r="N15" s="11">
        <v>0</v>
      </c>
      <c r="O15" s="14">
        <f t="shared" si="5"/>
        <v>0</v>
      </c>
    </row>
    <row r="16" spans="1:15" outlineLevel="1" x14ac:dyDescent="0.25">
      <c r="A16" s="3" t="s">
        <v>13</v>
      </c>
      <c r="B16" s="4" t="s">
        <v>71</v>
      </c>
      <c r="C16" s="5">
        <v>10</v>
      </c>
      <c r="D16" s="6">
        <v>5</v>
      </c>
      <c r="E16" s="14">
        <f t="shared" si="1"/>
        <v>50</v>
      </c>
      <c r="F16" s="12">
        <v>3</v>
      </c>
      <c r="G16" s="23">
        <f t="shared" si="2"/>
        <v>30</v>
      </c>
      <c r="H16" s="12">
        <v>3</v>
      </c>
      <c r="I16" s="23">
        <f t="shared" si="3"/>
        <v>30</v>
      </c>
      <c r="J16" s="12">
        <v>3</v>
      </c>
      <c r="K16" s="14">
        <f t="shared" si="0"/>
        <v>30</v>
      </c>
      <c r="L16" s="6">
        <v>5</v>
      </c>
      <c r="M16" s="14">
        <f t="shared" si="4"/>
        <v>50</v>
      </c>
      <c r="N16" s="12">
        <v>5</v>
      </c>
      <c r="O16" s="14">
        <f t="shared" si="5"/>
        <v>50</v>
      </c>
    </row>
    <row r="17" spans="1:15" x14ac:dyDescent="0.25">
      <c r="A17" s="3"/>
      <c r="B17" s="7" t="s">
        <v>28</v>
      </c>
      <c r="C17" s="21">
        <f>SUM(C12:C16)*5</f>
        <v>200</v>
      </c>
      <c r="D17" s="6"/>
      <c r="E17" s="14">
        <f>SUM(E12:E16)</f>
        <v>200</v>
      </c>
      <c r="F17" s="6"/>
      <c r="G17" s="14">
        <f>SUM(G12:G16)</f>
        <v>150</v>
      </c>
      <c r="H17" s="6"/>
      <c r="I17" s="14">
        <f>SUM(I12:I16)</f>
        <v>130</v>
      </c>
      <c r="J17" s="6"/>
      <c r="K17" s="14">
        <f>SUM(K12:K16)</f>
        <v>150</v>
      </c>
      <c r="L17" s="6"/>
      <c r="M17" s="14">
        <f>SUM(M12:M16)</f>
        <v>200</v>
      </c>
      <c r="N17" s="6"/>
      <c r="O17" s="14">
        <f>SUM(O12:O16)</f>
        <v>200</v>
      </c>
    </row>
    <row r="18" spans="1:15" x14ac:dyDescent="0.25">
      <c r="A18" s="66" t="s">
        <v>53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48"/>
      <c r="M18" s="48"/>
      <c r="N18" s="48"/>
      <c r="O18" s="48"/>
    </row>
    <row r="19" spans="1:15" outlineLevel="1" x14ac:dyDescent="0.25">
      <c r="A19" s="3" t="s">
        <v>14</v>
      </c>
      <c r="B19" s="4" t="s">
        <v>56</v>
      </c>
      <c r="C19" s="5">
        <v>10</v>
      </c>
      <c r="D19" s="6">
        <v>5</v>
      </c>
      <c r="E19" s="14">
        <f>D19*C19</f>
        <v>50</v>
      </c>
      <c r="F19" s="6">
        <v>5</v>
      </c>
      <c r="G19" s="14">
        <f>F19*C19</f>
        <v>50</v>
      </c>
      <c r="H19" s="6">
        <v>5</v>
      </c>
      <c r="I19" s="14">
        <f>H19*C19</f>
        <v>50</v>
      </c>
      <c r="J19" s="6">
        <v>5</v>
      </c>
      <c r="K19" s="14">
        <f>J19*C19</f>
        <v>50</v>
      </c>
      <c r="L19" s="6">
        <v>5</v>
      </c>
      <c r="M19" s="14">
        <f>L19*C19</f>
        <v>50</v>
      </c>
      <c r="N19" s="6">
        <v>5</v>
      </c>
      <c r="O19" s="14">
        <f>N19*C19</f>
        <v>50</v>
      </c>
    </row>
    <row r="20" spans="1:15" outlineLevel="1" x14ac:dyDescent="0.25">
      <c r="A20" s="3" t="s">
        <v>15</v>
      </c>
      <c r="B20" s="4" t="s">
        <v>85</v>
      </c>
      <c r="C20" s="5">
        <v>5</v>
      </c>
      <c r="D20" s="6">
        <v>5</v>
      </c>
      <c r="E20" s="14">
        <f t="shared" ref="E20:E30" si="6">D20*C20</f>
        <v>25</v>
      </c>
      <c r="F20" s="6">
        <v>5</v>
      </c>
      <c r="G20" s="14">
        <f t="shared" ref="G20:G30" si="7">F20*C20</f>
        <v>25</v>
      </c>
      <c r="H20" s="6">
        <v>5</v>
      </c>
      <c r="I20" s="14">
        <f t="shared" ref="I20:I30" si="8">H20*C20</f>
        <v>25</v>
      </c>
      <c r="J20" s="6">
        <v>5</v>
      </c>
      <c r="K20" s="14">
        <f t="shared" ref="K20:K30" si="9">J20*C20</f>
        <v>25</v>
      </c>
      <c r="L20" s="6">
        <v>5</v>
      </c>
      <c r="M20" s="14">
        <f t="shared" ref="M20:M30" si="10">L20*C20</f>
        <v>25</v>
      </c>
      <c r="N20" s="6">
        <v>5</v>
      </c>
      <c r="O20" s="14">
        <f t="shared" ref="O20:O30" si="11">N20*C20</f>
        <v>25</v>
      </c>
    </row>
    <row r="21" spans="1:15" outlineLevel="1" x14ac:dyDescent="0.25">
      <c r="A21" s="3" t="s">
        <v>16</v>
      </c>
      <c r="B21" s="4" t="s">
        <v>57</v>
      </c>
      <c r="C21" s="5">
        <v>10</v>
      </c>
      <c r="D21" s="6">
        <v>5</v>
      </c>
      <c r="E21" s="14">
        <f t="shared" si="6"/>
        <v>50</v>
      </c>
      <c r="F21" s="6">
        <v>5</v>
      </c>
      <c r="G21" s="14">
        <f t="shared" si="7"/>
        <v>50</v>
      </c>
      <c r="H21" s="6">
        <v>4</v>
      </c>
      <c r="I21" s="14">
        <f t="shared" si="8"/>
        <v>40</v>
      </c>
      <c r="J21" s="6">
        <v>4</v>
      </c>
      <c r="K21" s="14">
        <f t="shared" si="9"/>
        <v>40</v>
      </c>
      <c r="L21" s="6">
        <v>4</v>
      </c>
      <c r="M21" s="14">
        <f t="shared" si="10"/>
        <v>40</v>
      </c>
      <c r="N21" s="6">
        <v>4</v>
      </c>
      <c r="O21" s="14">
        <f t="shared" si="11"/>
        <v>40</v>
      </c>
    </row>
    <row r="22" spans="1:15" outlineLevel="1" x14ac:dyDescent="0.25">
      <c r="A22" s="3" t="s">
        <v>17</v>
      </c>
      <c r="B22" s="4" t="s">
        <v>86</v>
      </c>
      <c r="C22" s="5">
        <v>8</v>
      </c>
      <c r="D22" s="6">
        <v>5</v>
      </c>
      <c r="E22" s="14">
        <f t="shared" si="6"/>
        <v>40</v>
      </c>
      <c r="F22" s="6">
        <v>5</v>
      </c>
      <c r="G22" s="14">
        <f t="shared" si="7"/>
        <v>40</v>
      </c>
      <c r="H22" s="6">
        <v>5</v>
      </c>
      <c r="I22" s="14">
        <f t="shared" si="8"/>
        <v>40</v>
      </c>
      <c r="J22" s="6">
        <v>5</v>
      </c>
      <c r="K22" s="14">
        <f t="shared" si="9"/>
        <v>40</v>
      </c>
      <c r="L22" s="6">
        <v>4</v>
      </c>
      <c r="M22" s="14">
        <f t="shared" si="10"/>
        <v>32</v>
      </c>
      <c r="N22" s="6">
        <v>5</v>
      </c>
      <c r="O22" s="14">
        <f t="shared" si="11"/>
        <v>40</v>
      </c>
    </row>
    <row r="23" spans="1:15" outlineLevel="1" x14ac:dyDescent="0.25">
      <c r="A23" s="3" t="s">
        <v>18</v>
      </c>
      <c r="B23" s="4" t="s">
        <v>58</v>
      </c>
      <c r="C23" s="5">
        <v>8</v>
      </c>
      <c r="D23" s="6">
        <v>5</v>
      </c>
      <c r="E23" s="14">
        <f>D23*C23</f>
        <v>40</v>
      </c>
      <c r="F23" s="6">
        <v>0</v>
      </c>
      <c r="G23" s="14">
        <f t="shared" si="7"/>
        <v>0</v>
      </c>
      <c r="H23" s="6">
        <v>3</v>
      </c>
      <c r="I23" s="14">
        <f t="shared" si="8"/>
        <v>24</v>
      </c>
      <c r="J23" s="12">
        <v>4</v>
      </c>
      <c r="K23" s="14">
        <f t="shared" si="9"/>
        <v>32</v>
      </c>
      <c r="L23" s="6">
        <v>0</v>
      </c>
      <c r="M23" s="14">
        <f t="shared" si="10"/>
        <v>0</v>
      </c>
      <c r="N23" s="6">
        <v>0</v>
      </c>
      <c r="O23" s="14">
        <f t="shared" si="11"/>
        <v>0</v>
      </c>
    </row>
    <row r="24" spans="1:15" outlineLevel="1" x14ac:dyDescent="0.25">
      <c r="A24" s="3" t="s">
        <v>19</v>
      </c>
      <c r="B24" s="4" t="s">
        <v>102</v>
      </c>
      <c r="C24" s="5">
        <v>4</v>
      </c>
      <c r="D24" s="6">
        <v>3</v>
      </c>
      <c r="E24" s="14">
        <f>D24*C24</f>
        <v>12</v>
      </c>
      <c r="F24" s="6">
        <v>3</v>
      </c>
      <c r="G24" s="14">
        <f t="shared" si="7"/>
        <v>12</v>
      </c>
      <c r="H24" s="6">
        <v>4</v>
      </c>
      <c r="I24" s="14">
        <f t="shared" si="8"/>
        <v>16</v>
      </c>
      <c r="J24" s="6">
        <v>3</v>
      </c>
      <c r="K24" s="14">
        <f t="shared" si="9"/>
        <v>12</v>
      </c>
      <c r="L24" s="6">
        <v>5</v>
      </c>
      <c r="M24" s="14">
        <f t="shared" si="10"/>
        <v>20</v>
      </c>
      <c r="N24" s="6">
        <v>5</v>
      </c>
      <c r="O24" s="14">
        <f t="shared" si="11"/>
        <v>20</v>
      </c>
    </row>
    <row r="25" spans="1:15" outlineLevel="1" x14ac:dyDescent="0.25">
      <c r="A25" s="3" t="s">
        <v>20</v>
      </c>
      <c r="B25" s="4" t="s">
        <v>59</v>
      </c>
      <c r="C25" s="5">
        <v>10</v>
      </c>
      <c r="D25" s="6">
        <v>5</v>
      </c>
      <c r="E25" s="14">
        <f>D25*C25</f>
        <v>50</v>
      </c>
      <c r="F25" s="6">
        <v>5</v>
      </c>
      <c r="G25" s="14">
        <f t="shared" si="7"/>
        <v>50</v>
      </c>
      <c r="H25" s="6">
        <v>5</v>
      </c>
      <c r="I25" s="14">
        <f t="shared" si="8"/>
        <v>50</v>
      </c>
      <c r="J25" s="6">
        <v>5</v>
      </c>
      <c r="K25" s="14">
        <f t="shared" si="9"/>
        <v>50</v>
      </c>
      <c r="L25" s="6">
        <v>4</v>
      </c>
      <c r="M25" s="14">
        <f t="shared" si="10"/>
        <v>40</v>
      </c>
      <c r="N25" s="6">
        <v>5</v>
      </c>
      <c r="O25" s="14">
        <f t="shared" si="11"/>
        <v>50</v>
      </c>
    </row>
    <row r="26" spans="1:15" outlineLevel="1" x14ac:dyDescent="0.25">
      <c r="A26" s="3" t="s">
        <v>21</v>
      </c>
      <c r="B26" s="4" t="s">
        <v>60</v>
      </c>
      <c r="C26" s="5">
        <v>10</v>
      </c>
      <c r="D26" s="6">
        <v>5</v>
      </c>
      <c r="E26" s="14">
        <f>D26*C26</f>
        <v>50</v>
      </c>
      <c r="F26" s="6">
        <v>5</v>
      </c>
      <c r="G26" s="14">
        <f t="shared" si="7"/>
        <v>50</v>
      </c>
      <c r="H26" s="6">
        <v>5</v>
      </c>
      <c r="I26" s="14">
        <f t="shared" si="8"/>
        <v>50</v>
      </c>
      <c r="J26" s="6">
        <v>5</v>
      </c>
      <c r="K26" s="14">
        <f t="shared" si="9"/>
        <v>50</v>
      </c>
      <c r="L26" s="6">
        <v>5</v>
      </c>
      <c r="M26" s="14">
        <f t="shared" si="10"/>
        <v>50</v>
      </c>
      <c r="N26" s="6">
        <v>5</v>
      </c>
      <c r="O26" s="14">
        <f t="shared" si="11"/>
        <v>50</v>
      </c>
    </row>
    <row r="27" spans="1:15" outlineLevel="1" x14ac:dyDescent="0.25">
      <c r="A27" s="3" t="s">
        <v>22</v>
      </c>
      <c r="B27" s="4" t="s">
        <v>73</v>
      </c>
      <c r="C27" s="5">
        <v>5</v>
      </c>
      <c r="D27" s="6">
        <v>5</v>
      </c>
      <c r="E27" s="14">
        <f t="shared" si="6"/>
        <v>25</v>
      </c>
      <c r="F27" s="6">
        <v>0</v>
      </c>
      <c r="G27" s="14">
        <f t="shared" si="7"/>
        <v>0</v>
      </c>
      <c r="H27" s="6">
        <v>0</v>
      </c>
      <c r="I27" s="14">
        <f t="shared" si="8"/>
        <v>0</v>
      </c>
      <c r="J27" s="6">
        <v>0</v>
      </c>
      <c r="K27" s="14">
        <f t="shared" si="9"/>
        <v>0</v>
      </c>
      <c r="L27" s="6">
        <v>3</v>
      </c>
      <c r="M27" s="14">
        <f t="shared" si="10"/>
        <v>15</v>
      </c>
      <c r="N27" s="6">
        <v>3</v>
      </c>
      <c r="O27" s="14">
        <f t="shared" si="11"/>
        <v>15</v>
      </c>
    </row>
    <row r="28" spans="1:15" outlineLevel="1" x14ac:dyDescent="0.25">
      <c r="A28" s="3" t="s">
        <v>23</v>
      </c>
      <c r="B28" s="22" t="s">
        <v>131</v>
      </c>
      <c r="C28" s="5">
        <v>5</v>
      </c>
      <c r="D28" s="6">
        <v>0</v>
      </c>
      <c r="E28" s="14">
        <f t="shared" si="6"/>
        <v>0</v>
      </c>
      <c r="F28" s="6">
        <v>0</v>
      </c>
      <c r="G28" s="14">
        <f t="shared" si="7"/>
        <v>0</v>
      </c>
      <c r="H28" s="6">
        <v>5</v>
      </c>
      <c r="I28" s="14">
        <f t="shared" si="8"/>
        <v>25</v>
      </c>
      <c r="J28" s="6">
        <v>0</v>
      </c>
      <c r="K28" s="14">
        <f t="shared" si="9"/>
        <v>0</v>
      </c>
      <c r="L28" s="6">
        <v>0</v>
      </c>
      <c r="M28" s="14">
        <f t="shared" si="10"/>
        <v>0</v>
      </c>
      <c r="N28" s="6">
        <v>0</v>
      </c>
      <c r="O28" s="14">
        <f t="shared" si="11"/>
        <v>0</v>
      </c>
    </row>
    <row r="29" spans="1:15" outlineLevel="1" x14ac:dyDescent="0.25">
      <c r="A29" s="3" t="s">
        <v>24</v>
      </c>
      <c r="B29" s="4" t="s">
        <v>61</v>
      </c>
      <c r="C29" s="5">
        <v>10</v>
      </c>
      <c r="D29" s="6">
        <v>4</v>
      </c>
      <c r="E29" s="14">
        <f t="shared" si="6"/>
        <v>40</v>
      </c>
      <c r="F29" s="6">
        <v>4</v>
      </c>
      <c r="G29" s="14">
        <f t="shared" si="7"/>
        <v>40</v>
      </c>
      <c r="H29" s="6">
        <v>4</v>
      </c>
      <c r="I29" s="14">
        <f t="shared" si="8"/>
        <v>40</v>
      </c>
      <c r="J29" s="6">
        <v>4</v>
      </c>
      <c r="K29" s="14">
        <f t="shared" si="9"/>
        <v>40</v>
      </c>
      <c r="L29" s="6">
        <v>0</v>
      </c>
      <c r="M29" s="14">
        <f t="shared" si="10"/>
        <v>0</v>
      </c>
      <c r="N29" s="6">
        <v>3</v>
      </c>
      <c r="O29" s="14">
        <f t="shared" si="11"/>
        <v>30</v>
      </c>
    </row>
    <row r="30" spans="1:15" outlineLevel="1" x14ac:dyDescent="0.25">
      <c r="A30" s="3" t="s">
        <v>132</v>
      </c>
      <c r="B30" s="15" t="s">
        <v>69</v>
      </c>
      <c r="C30" s="5">
        <v>5</v>
      </c>
      <c r="D30" s="6">
        <v>5</v>
      </c>
      <c r="E30" s="14">
        <f t="shared" si="6"/>
        <v>25</v>
      </c>
      <c r="F30" s="6">
        <v>0</v>
      </c>
      <c r="G30" s="14">
        <f t="shared" si="7"/>
        <v>0</v>
      </c>
      <c r="H30" s="6">
        <v>0</v>
      </c>
      <c r="I30" s="14">
        <f t="shared" si="8"/>
        <v>0</v>
      </c>
      <c r="J30" s="6">
        <v>0</v>
      </c>
      <c r="K30" s="14">
        <f t="shared" si="9"/>
        <v>0</v>
      </c>
      <c r="L30" s="6">
        <v>0</v>
      </c>
      <c r="M30" s="14">
        <f t="shared" si="10"/>
        <v>0</v>
      </c>
      <c r="N30" s="6">
        <v>5</v>
      </c>
      <c r="O30" s="14">
        <f t="shared" si="11"/>
        <v>25</v>
      </c>
    </row>
    <row r="31" spans="1:15" x14ac:dyDescent="0.25">
      <c r="A31" s="3"/>
      <c r="B31" s="7" t="s">
        <v>29</v>
      </c>
      <c r="C31" s="8">
        <f>SUM(C19:C30)*5</f>
        <v>450</v>
      </c>
      <c r="D31" s="6"/>
      <c r="E31" s="14">
        <f>SUM(E19:E30)</f>
        <v>407</v>
      </c>
      <c r="F31" s="6"/>
      <c r="G31" s="14">
        <f>SUM(G19:G30)</f>
        <v>317</v>
      </c>
      <c r="H31" s="6"/>
      <c r="I31" s="14">
        <f>SUM(I19:I30)</f>
        <v>360</v>
      </c>
      <c r="J31" s="6"/>
      <c r="K31" s="14">
        <f>SUM(K19:K30)</f>
        <v>339</v>
      </c>
      <c r="L31" s="6"/>
      <c r="M31" s="14">
        <f>SUM(M19:M30)</f>
        <v>272</v>
      </c>
      <c r="N31" s="6"/>
      <c r="O31" s="14">
        <f>SUM(O19:O30)</f>
        <v>345</v>
      </c>
    </row>
    <row r="32" spans="1:15" x14ac:dyDescent="0.25">
      <c r="A32" s="72" t="s">
        <v>52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48"/>
      <c r="M32" s="48"/>
      <c r="N32" s="48"/>
      <c r="O32" s="48"/>
    </row>
    <row r="33" spans="1:15" outlineLevel="1" x14ac:dyDescent="0.25">
      <c r="A33" s="3" t="s">
        <v>25</v>
      </c>
      <c r="B33" s="4" t="s">
        <v>79</v>
      </c>
      <c r="C33" s="5">
        <v>5</v>
      </c>
      <c r="D33" s="6">
        <v>0</v>
      </c>
      <c r="E33" s="14">
        <f>D33*C33</f>
        <v>0</v>
      </c>
      <c r="F33" s="6">
        <v>5</v>
      </c>
      <c r="G33" s="14">
        <f t="shared" ref="G33:G35" si="12">F33*C33</f>
        <v>25</v>
      </c>
      <c r="H33" s="6">
        <v>5</v>
      </c>
      <c r="I33" s="14">
        <f>H33*C33</f>
        <v>25</v>
      </c>
      <c r="J33" s="6">
        <v>5</v>
      </c>
      <c r="K33" s="14">
        <f t="shared" ref="K33:K35" si="13">J33*C33</f>
        <v>25</v>
      </c>
      <c r="L33" s="6">
        <v>5</v>
      </c>
      <c r="M33" s="14">
        <f>L33*C33</f>
        <v>25</v>
      </c>
      <c r="N33" s="6">
        <v>5</v>
      </c>
      <c r="O33" s="14">
        <f>N33*C33</f>
        <v>25</v>
      </c>
    </row>
    <row r="34" spans="1:15" outlineLevel="1" x14ac:dyDescent="0.25">
      <c r="A34" s="3" t="s">
        <v>26</v>
      </c>
      <c r="B34" s="4" t="s">
        <v>78</v>
      </c>
      <c r="C34" s="5">
        <v>5</v>
      </c>
      <c r="D34" s="6">
        <v>5</v>
      </c>
      <c r="E34" s="14">
        <f t="shared" ref="E34:E35" si="14">D34*C34</f>
        <v>25</v>
      </c>
      <c r="F34" s="6">
        <v>0</v>
      </c>
      <c r="G34" s="14">
        <f t="shared" si="12"/>
        <v>0</v>
      </c>
      <c r="H34" s="6">
        <v>5</v>
      </c>
      <c r="I34" s="14">
        <f t="shared" ref="I34:I35" si="15">H34*C34</f>
        <v>25</v>
      </c>
      <c r="J34" s="6">
        <v>4</v>
      </c>
      <c r="K34" s="14">
        <f t="shared" si="13"/>
        <v>20</v>
      </c>
      <c r="L34" s="6">
        <v>5</v>
      </c>
      <c r="M34" s="14">
        <f t="shared" ref="M34:M35" si="16">L34*C34</f>
        <v>25</v>
      </c>
      <c r="N34" s="6">
        <v>5</v>
      </c>
      <c r="O34" s="14">
        <f t="shared" ref="O34:O35" si="17">N34*C34</f>
        <v>25</v>
      </c>
    </row>
    <row r="35" spans="1:15" outlineLevel="1" x14ac:dyDescent="0.25">
      <c r="A35" s="3" t="s">
        <v>27</v>
      </c>
      <c r="B35" s="4" t="s">
        <v>104</v>
      </c>
      <c r="C35" s="5">
        <v>5</v>
      </c>
      <c r="D35" s="6">
        <v>5</v>
      </c>
      <c r="E35" s="14">
        <f t="shared" si="14"/>
        <v>25</v>
      </c>
      <c r="F35" s="6">
        <v>0</v>
      </c>
      <c r="G35" s="14">
        <f t="shared" si="12"/>
        <v>0</v>
      </c>
      <c r="H35" s="6">
        <v>5</v>
      </c>
      <c r="I35" s="14">
        <f t="shared" si="15"/>
        <v>25</v>
      </c>
      <c r="J35" s="6">
        <v>4</v>
      </c>
      <c r="K35" s="14">
        <f t="shared" si="13"/>
        <v>20</v>
      </c>
      <c r="L35" s="6">
        <v>5</v>
      </c>
      <c r="M35" s="14">
        <f t="shared" si="16"/>
        <v>25</v>
      </c>
      <c r="N35" s="6">
        <v>5</v>
      </c>
      <c r="O35" s="14">
        <f t="shared" si="17"/>
        <v>25</v>
      </c>
    </row>
    <row r="36" spans="1:15" x14ac:dyDescent="0.25">
      <c r="A36" s="3"/>
      <c r="B36" s="7" t="s">
        <v>30</v>
      </c>
      <c r="C36" s="8">
        <f>SUM(C33:C35)*5</f>
        <v>75</v>
      </c>
      <c r="D36" s="6"/>
      <c r="E36" s="14">
        <f>SUM(E33:E35)</f>
        <v>50</v>
      </c>
      <c r="F36" s="6"/>
      <c r="G36" s="14">
        <f>SUM(G33:G35)</f>
        <v>25</v>
      </c>
      <c r="H36" s="6"/>
      <c r="I36" s="14">
        <f>SUM(I33:I35)</f>
        <v>75</v>
      </c>
      <c r="J36" s="6"/>
      <c r="K36" s="14">
        <f>SUM(K33:K35)</f>
        <v>65</v>
      </c>
      <c r="L36" s="6"/>
      <c r="M36" s="14">
        <f>SUM(M33:M35)</f>
        <v>75</v>
      </c>
      <c r="N36" s="6"/>
      <c r="O36" s="14">
        <f>SUM(O33:O35)</f>
        <v>75</v>
      </c>
    </row>
    <row r="37" spans="1:15" x14ac:dyDescent="0.25">
      <c r="A37" s="71" t="s">
        <v>105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48"/>
      <c r="M37" s="48"/>
      <c r="N37" s="48"/>
      <c r="O37" s="48"/>
    </row>
    <row r="38" spans="1:15" outlineLevel="1" x14ac:dyDescent="0.25">
      <c r="A38" s="3" t="s">
        <v>33</v>
      </c>
      <c r="B38" s="4" t="s">
        <v>66</v>
      </c>
      <c r="C38" s="5">
        <v>10</v>
      </c>
      <c r="D38" s="6">
        <v>5</v>
      </c>
      <c r="E38" s="14">
        <f>D38*C38</f>
        <v>50</v>
      </c>
      <c r="F38" s="6">
        <v>5</v>
      </c>
      <c r="G38" s="14">
        <f t="shared" ref="G38:G44" si="18">F38*C38</f>
        <v>50</v>
      </c>
      <c r="H38" s="6">
        <v>5</v>
      </c>
      <c r="I38" s="14">
        <f t="shared" ref="I38:I44" si="19">H38*C38</f>
        <v>50</v>
      </c>
      <c r="J38" s="6">
        <v>4</v>
      </c>
      <c r="K38" s="14">
        <f t="shared" ref="K38:K44" si="20">J38*C38</f>
        <v>40</v>
      </c>
      <c r="L38" s="6">
        <v>5</v>
      </c>
      <c r="M38" s="14">
        <f>L38*C38</f>
        <v>50</v>
      </c>
      <c r="N38" s="6">
        <v>5</v>
      </c>
      <c r="O38" s="14">
        <f t="shared" ref="O38:O44" si="21">N38*C38</f>
        <v>50</v>
      </c>
    </row>
    <row r="39" spans="1:15" ht="19.5" customHeight="1" outlineLevel="1" x14ac:dyDescent="0.25">
      <c r="A39" s="3" t="s">
        <v>34</v>
      </c>
      <c r="B39" s="4" t="s">
        <v>67</v>
      </c>
      <c r="C39" s="5">
        <v>10</v>
      </c>
      <c r="D39" s="12">
        <v>5</v>
      </c>
      <c r="E39" s="14">
        <f t="shared" ref="E39:E44" si="22">D39*C39</f>
        <v>50</v>
      </c>
      <c r="F39" s="12">
        <v>5</v>
      </c>
      <c r="G39" s="14">
        <f t="shared" si="18"/>
        <v>50</v>
      </c>
      <c r="H39" s="12">
        <v>5</v>
      </c>
      <c r="I39" s="14">
        <f t="shared" si="19"/>
        <v>50</v>
      </c>
      <c r="J39" s="12">
        <v>5</v>
      </c>
      <c r="K39" s="14">
        <f t="shared" si="20"/>
        <v>50</v>
      </c>
      <c r="L39" s="12">
        <v>2</v>
      </c>
      <c r="M39" s="14">
        <f t="shared" ref="M39:M44" si="23">L39*C39</f>
        <v>20</v>
      </c>
      <c r="N39" s="12">
        <v>3</v>
      </c>
      <c r="O39" s="14">
        <f t="shared" si="21"/>
        <v>30</v>
      </c>
    </row>
    <row r="40" spans="1:15" ht="29.25" customHeight="1" outlineLevel="1" x14ac:dyDescent="0.25">
      <c r="A40" s="3" t="s">
        <v>35</v>
      </c>
      <c r="B40" s="4" t="s">
        <v>87</v>
      </c>
      <c r="C40" s="5">
        <v>10</v>
      </c>
      <c r="D40" s="12">
        <v>5</v>
      </c>
      <c r="E40" s="14">
        <f t="shared" si="22"/>
        <v>50</v>
      </c>
      <c r="F40" s="12">
        <v>5</v>
      </c>
      <c r="G40" s="14">
        <f t="shared" si="18"/>
        <v>50</v>
      </c>
      <c r="H40" s="12">
        <v>5</v>
      </c>
      <c r="I40" s="14">
        <f t="shared" si="19"/>
        <v>50</v>
      </c>
      <c r="J40" s="12">
        <v>5</v>
      </c>
      <c r="K40" s="14">
        <f t="shared" si="20"/>
        <v>50</v>
      </c>
      <c r="L40" s="12">
        <v>4</v>
      </c>
      <c r="M40" s="14">
        <f t="shared" si="23"/>
        <v>40</v>
      </c>
      <c r="N40" s="12">
        <v>4</v>
      </c>
      <c r="O40" s="14">
        <f t="shared" si="21"/>
        <v>40</v>
      </c>
    </row>
    <row r="41" spans="1:15" outlineLevel="1" x14ac:dyDescent="0.25">
      <c r="A41" s="3" t="s">
        <v>36</v>
      </c>
      <c r="B41" s="4" t="s">
        <v>100</v>
      </c>
      <c r="C41" s="5">
        <v>10</v>
      </c>
      <c r="D41" s="12">
        <v>4</v>
      </c>
      <c r="E41" s="14">
        <f t="shared" si="22"/>
        <v>40</v>
      </c>
      <c r="F41" s="12">
        <v>4</v>
      </c>
      <c r="G41" s="14">
        <f t="shared" si="18"/>
        <v>40</v>
      </c>
      <c r="H41" s="12">
        <v>4</v>
      </c>
      <c r="I41" s="14">
        <f t="shared" si="19"/>
        <v>40</v>
      </c>
      <c r="J41" s="12">
        <v>4</v>
      </c>
      <c r="K41" s="14">
        <f t="shared" si="20"/>
        <v>40</v>
      </c>
      <c r="L41" s="12">
        <v>5</v>
      </c>
      <c r="M41" s="14">
        <f t="shared" si="23"/>
        <v>50</v>
      </c>
      <c r="N41" s="12">
        <v>5</v>
      </c>
      <c r="O41" s="14">
        <f t="shared" si="21"/>
        <v>50</v>
      </c>
    </row>
    <row r="42" spans="1:15" outlineLevel="1" x14ac:dyDescent="0.25">
      <c r="A42" s="3" t="s">
        <v>10</v>
      </c>
      <c r="B42" s="4" t="s">
        <v>88</v>
      </c>
      <c r="C42" s="5">
        <v>5</v>
      </c>
      <c r="D42" s="12">
        <v>5</v>
      </c>
      <c r="E42" s="14">
        <f t="shared" si="22"/>
        <v>25</v>
      </c>
      <c r="F42" s="12">
        <v>5</v>
      </c>
      <c r="G42" s="14">
        <f t="shared" si="18"/>
        <v>25</v>
      </c>
      <c r="H42" s="12">
        <v>5</v>
      </c>
      <c r="I42" s="14">
        <f t="shared" si="19"/>
        <v>25</v>
      </c>
      <c r="J42" s="12">
        <v>5</v>
      </c>
      <c r="K42" s="14">
        <f t="shared" si="20"/>
        <v>25</v>
      </c>
      <c r="L42" s="12">
        <v>0</v>
      </c>
      <c r="M42" s="14">
        <f t="shared" si="23"/>
        <v>0</v>
      </c>
      <c r="N42" s="12">
        <v>1</v>
      </c>
      <c r="O42" s="14">
        <f t="shared" si="21"/>
        <v>5</v>
      </c>
    </row>
    <row r="43" spans="1:15" outlineLevel="1" x14ac:dyDescent="0.25">
      <c r="A43" s="3" t="s">
        <v>68</v>
      </c>
      <c r="B43" s="4" t="s">
        <v>84</v>
      </c>
      <c r="C43" s="5">
        <v>10</v>
      </c>
      <c r="D43" s="12">
        <v>5</v>
      </c>
      <c r="E43" s="14">
        <f t="shared" si="22"/>
        <v>50</v>
      </c>
      <c r="F43" s="12">
        <v>5</v>
      </c>
      <c r="G43" s="14">
        <f t="shared" si="18"/>
        <v>50</v>
      </c>
      <c r="H43" s="12">
        <v>5</v>
      </c>
      <c r="I43" s="14">
        <f t="shared" si="19"/>
        <v>50</v>
      </c>
      <c r="J43" s="12">
        <v>3</v>
      </c>
      <c r="K43" s="14">
        <f t="shared" si="20"/>
        <v>30</v>
      </c>
      <c r="L43" s="12">
        <v>5</v>
      </c>
      <c r="M43" s="14">
        <f t="shared" si="23"/>
        <v>50</v>
      </c>
      <c r="N43" s="12">
        <v>5</v>
      </c>
      <c r="O43" s="14">
        <f t="shared" si="21"/>
        <v>50</v>
      </c>
    </row>
    <row r="44" spans="1:15" outlineLevel="1" x14ac:dyDescent="0.25">
      <c r="A44" s="3" t="s">
        <v>101</v>
      </c>
      <c r="B44" s="4" t="s">
        <v>106</v>
      </c>
      <c r="C44" s="5">
        <v>10</v>
      </c>
      <c r="D44" s="12">
        <v>5</v>
      </c>
      <c r="E44" s="14">
        <f t="shared" si="22"/>
        <v>50</v>
      </c>
      <c r="F44" s="12">
        <v>5</v>
      </c>
      <c r="G44" s="14">
        <f t="shared" si="18"/>
        <v>50</v>
      </c>
      <c r="H44" s="12">
        <v>5</v>
      </c>
      <c r="I44" s="14">
        <f t="shared" si="19"/>
        <v>50</v>
      </c>
      <c r="J44" s="12">
        <v>5</v>
      </c>
      <c r="K44" s="14">
        <f t="shared" si="20"/>
        <v>50</v>
      </c>
      <c r="L44" s="12">
        <v>0</v>
      </c>
      <c r="M44" s="14">
        <f t="shared" si="23"/>
        <v>0</v>
      </c>
      <c r="N44" s="12">
        <v>0</v>
      </c>
      <c r="O44" s="14">
        <f t="shared" si="21"/>
        <v>0</v>
      </c>
    </row>
    <row r="45" spans="1:15" x14ac:dyDescent="0.25">
      <c r="A45" s="3"/>
      <c r="B45" s="7" t="s">
        <v>31</v>
      </c>
      <c r="C45" s="8">
        <f>SUM(C38:C44)*5</f>
        <v>325</v>
      </c>
      <c r="D45" s="6"/>
      <c r="E45" s="14">
        <f>SUM(E38:E44)</f>
        <v>315</v>
      </c>
      <c r="F45" s="6"/>
      <c r="G45" s="14">
        <f>SUM(G38:G44)</f>
        <v>315</v>
      </c>
      <c r="H45" s="6"/>
      <c r="I45" s="14">
        <f>SUM(I38:I44)</f>
        <v>315</v>
      </c>
      <c r="J45" s="6"/>
      <c r="K45" s="14">
        <f>SUM(K38:K44)</f>
        <v>285</v>
      </c>
      <c r="L45" s="6"/>
      <c r="M45" s="14">
        <f>SUM(M38:M44)</f>
        <v>210</v>
      </c>
      <c r="N45" s="6"/>
      <c r="O45" s="14">
        <f>SUM(O38:O44)</f>
        <v>225</v>
      </c>
    </row>
    <row r="46" spans="1:15" x14ac:dyDescent="0.25">
      <c r="A46" s="71" t="s">
        <v>76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48"/>
      <c r="M46" s="48"/>
      <c r="N46" s="48"/>
      <c r="O46" s="48"/>
    </row>
    <row r="47" spans="1:15" outlineLevel="1" x14ac:dyDescent="0.25">
      <c r="A47" s="13"/>
      <c r="B47" s="16" t="s">
        <v>77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outlineLevel="1" x14ac:dyDescent="0.25">
      <c r="A48" s="3" t="s">
        <v>40</v>
      </c>
      <c r="B48" s="4" t="s">
        <v>82</v>
      </c>
      <c r="C48" s="5">
        <v>5</v>
      </c>
      <c r="D48" s="6">
        <v>5</v>
      </c>
      <c r="E48" s="14">
        <f>D48*C48</f>
        <v>25</v>
      </c>
      <c r="F48" s="6">
        <v>5</v>
      </c>
      <c r="G48" s="14">
        <f t="shared" ref="G48:G63" si="24">F48*C48</f>
        <v>25</v>
      </c>
      <c r="H48" s="6">
        <v>5</v>
      </c>
      <c r="I48" s="14">
        <f t="shared" ref="I48:I63" si="25">H48*C48</f>
        <v>25</v>
      </c>
      <c r="J48" s="6">
        <v>5</v>
      </c>
      <c r="K48" s="14">
        <f t="shared" ref="K48:K63" si="26">J48*C48</f>
        <v>25</v>
      </c>
      <c r="L48" s="6">
        <v>5</v>
      </c>
      <c r="M48" s="14">
        <f t="shared" ref="M48:M63" si="27">L48*C48</f>
        <v>25</v>
      </c>
      <c r="N48" s="6">
        <v>5</v>
      </c>
      <c r="O48" s="14">
        <f t="shared" ref="O48:O63" si="28">N48*C48</f>
        <v>25</v>
      </c>
    </row>
    <row r="49" spans="1:15" outlineLevel="1" x14ac:dyDescent="0.25">
      <c r="A49" s="3" t="s">
        <v>41</v>
      </c>
      <c r="B49" s="4" t="s">
        <v>63</v>
      </c>
      <c r="C49" s="5">
        <v>0</v>
      </c>
      <c r="D49" s="6"/>
      <c r="E49" s="14">
        <f t="shared" ref="E49:E52" si="29">D49*C49</f>
        <v>0</v>
      </c>
      <c r="F49" s="6"/>
      <c r="G49" s="14">
        <f t="shared" si="24"/>
        <v>0</v>
      </c>
      <c r="H49" s="6">
        <v>5</v>
      </c>
      <c r="I49" s="14">
        <f t="shared" si="25"/>
        <v>0</v>
      </c>
      <c r="J49" s="6">
        <v>5</v>
      </c>
      <c r="K49" s="14">
        <f t="shared" si="26"/>
        <v>0</v>
      </c>
      <c r="L49" s="6">
        <v>0</v>
      </c>
      <c r="M49" s="14">
        <f t="shared" si="27"/>
        <v>0</v>
      </c>
      <c r="N49" s="6">
        <v>0</v>
      </c>
      <c r="O49" s="14">
        <f t="shared" si="28"/>
        <v>0</v>
      </c>
    </row>
    <row r="50" spans="1:15" outlineLevel="1" x14ac:dyDescent="0.25">
      <c r="A50" s="3" t="s">
        <v>64</v>
      </c>
      <c r="B50" s="4" t="s">
        <v>62</v>
      </c>
      <c r="C50" s="5">
        <v>10</v>
      </c>
      <c r="D50" s="6">
        <v>5</v>
      </c>
      <c r="E50" s="14">
        <f t="shared" si="29"/>
        <v>50</v>
      </c>
      <c r="F50" s="6">
        <v>5</v>
      </c>
      <c r="G50" s="14">
        <f t="shared" si="24"/>
        <v>50</v>
      </c>
      <c r="H50" s="6">
        <v>3</v>
      </c>
      <c r="I50" s="14">
        <f t="shared" si="25"/>
        <v>30</v>
      </c>
      <c r="J50" s="6">
        <v>5</v>
      </c>
      <c r="K50" s="14">
        <f t="shared" si="26"/>
        <v>50</v>
      </c>
      <c r="L50" s="6">
        <v>0</v>
      </c>
      <c r="M50" s="14">
        <f t="shared" si="27"/>
        <v>0</v>
      </c>
      <c r="N50" s="6">
        <v>0</v>
      </c>
      <c r="O50" s="14">
        <f t="shared" si="28"/>
        <v>0</v>
      </c>
    </row>
    <row r="51" spans="1:15" ht="30" outlineLevel="1" x14ac:dyDescent="0.25">
      <c r="A51" s="3" t="s">
        <v>65</v>
      </c>
      <c r="B51" s="4" t="s">
        <v>75</v>
      </c>
      <c r="C51" s="5">
        <v>1</v>
      </c>
      <c r="D51" s="6">
        <v>0</v>
      </c>
      <c r="E51" s="14">
        <f t="shared" si="29"/>
        <v>0</v>
      </c>
      <c r="F51" s="6">
        <v>0</v>
      </c>
      <c r="G51" s="14">
        <f t="shared" si="24"/>
        <v>0</v>
      </c>
      <c r="H51" s="6">
        <v>0</v>
      </c>
      <c r="I51" s="14">
        <f t="shared" si="25"/>
        <v>0</v>
      </c>
      <c r="J51" s="6">
        <v>0</v>
      </c>
      <c r="K51" s="14">
        <f t="shared" si="26"/>
        <v>0</v>
      </c>
      <c r="L51" s="6">
        <v>0</v>
      </c>
      <c r="M51" s="14">
        <f t="shared" si="27"/>
        <v>0</v>
      </c>
      <c r="N51" s="6">
        <v>0</v>
      </c>
      <c r="O51" s="14">
        <f t="shared" si="28"/>
        <v>0</v>
      </c>
    </row>
    <row r="52" spans="1:15" outlineLevel="1" x14ac:dyDescent="0.25">
      <c r="A52" s="3" t="s">
        <v>74</v>
      </c>
      <c r="B52" s="4" t="s">
        <v>97</v>
      </c>
      <c r="C52" s="5">
        <v>10</v>
      </c>
      <c r="D52" s="6">
        <v>0</v>
      </c>
      <c r="E52" s="14">
        <f t="shared" si="29"/>
        <v>0</v>
      </c>
      <c r="F52" s="6">
        <v>5</v>
      </c>
      <c r="G52" s="14">
        <f t="shared" si="24"/>
        <v>50</v>
      </c>
      <c r="H52" s="6">
        <v>5</v>
      </c>
      <c r="I52" s="14">
        <f t="shared" si="25"/>
        <v>50</v>
      </c>
      <c r="J52" s="6">
        <v>5</v>
      </c>
      <c r="K52" s="14">
        <f t="shared" si="26"/>
        <v>50</v>
      </c>
      <c r="L52" s="6">
        <v>0</v>
      </c>
      <c r="M52" s="14">
        <f t="shared" si="27"/>
        <v>0</v>
      </c>
      <c r="N52" s="6">
        <v>0</v>
      </c>
      <c r="O52" s="14">
        <f t="shared" si="28"/>
        <v>0</v>
      </c>
    </row>
    <row r="53" spans="1:15" outlineLevel="1" x14ac:dyDescent="0.25">
      <c r="A53" s="13"/>
      <c r="B53" s="16" t="s">
        <v>80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outlineLevel="1" x14ac:dyDescent="0.25">
      <c r="A54" s="3" t="s">
        <v>42</v>
      </c>
      <c r="B54" s="4" t="s">
        <v>129</v>
      </c>
      <c r="C54" s="5">
        <v>10</v>
      </c>
      <c r="D54" s="6">
        <v>4</v>
      </c>
      <c r="E54" s="14">
        <f>D54*C54</f>
        <v>40</v>
      </c>
      <c r="F54" s="6">
        <v>4</v>
      </c>
      <c r="G54" s="14">
        <f t="shared" si="24"/>
        <v>40</v>
      </c>
      <c r="H54" s="6">
        <v>4</v>
      </c>
      <c r="I54" s="14">
        <f t="shared" si="25"/>
        <v>40</v>
      </c>
      <c r="J54" s="6">
        <v>4</v>
      </c>
      <c r="K54" s="14">
        <f t="shared" si="26"/>
        <v>40</v>
      </c>
      <c r="L54" s="6">
        <v>0</v>
      </c>
      <c r="M54" s="14">
        <f t="shared" si="27"/>
        <v>0</v>
      </c>
      <c r="N54" s="6">
        <v>0</v>
      </c>
      <c r="O54" s="14">
        <f t="shared" si="28"/>
        <v>0</v>
      </c>
    </row>
    <row r="55" spans="1:15" outlineLevel="1" x14ac:dyDescent="0.25">
      <c r="A55" s="3" t="s">
        <v>43</v>
      </c>
      <c r="B55" s="4" t="s">
        <v>103</v>
      </c>
      <c r="C55" s="5">
        <v>10</v>
      </c>
      <c r="D55" s="6">
        <v>4</v>
      </c>
      <c r="E55" s="14">
        <f t="shared" ref="E55:E63" si="30">D55*C55</f>
        <v>40</v>
      </c>
      <c r="F55" s="6">
        <v>5</v>
      </c>
      <c r="G55" s="14">
        <f t="shared" si="24"/>
        <v>50</v>
      </c>
      <c r="H55" s="6">
        <v>5</v>
      </c>
      <c r="I55" s="14">
        <f t="shared" si="25"/>
        <v>50</v>
      </c>
      <c r="J55" s="6">
        <v>5</v>
      </c>
      <c r="K55" s="14">
        <f t="shared" si="26"/>
        <v>50</v>
      </c>
      <c r="L55" s="6">
        <v>4</v>
      </c>
      <c r="M55" s="14">
        <f t="shared" si="27"/>
        <v>40</v>
      </c>
      <c r="N55" s="6">
        <v>5</v>
      </c>
      <c r="O55" s="14">
        <f t="shared" si="28"/>
        <v>50</v>
      </c>
    </row>
    <row r="56" spans="1:15" outlineLevel="1" x14ac:dyDescent="0.25">
      <c r="A56" s="3" t="s">
        <v>44</v>
      </c>
      <c r="B56" s="4" t="s">
        <v>90</v>
      </c>
      <c r="C56" s="5">
        <v>2</v>
      </c>
      <c r="D56" s="6">
        <v>3</v>
      </c>
      <c r="E56" s="14">
        <f t="shared" si="30"/>
        <v>6</v>
      </c>
      <c r="F56" s="6">
        <v>3</v>
      </c>
      <c r="G56" s="14">
        <f t="shared" si="24"/>
        <v>6</v>
      </c>
      <c r="H56" s="6">
        <v>3</v>
      </c>
      <c r="I56" s="14">
        <f t="shared" si="25"/>
        <v>6</v>
      </c>
      <c r="J56" s="6">
        <v>3</v>
      </c>
      <c r="K56" s="14">
        <f t="shared" si="26"/>
        <v>6</v>
      </c>
      <c r="L56" s="6">
        <v>3</v>
      </c>
      <c r="M56" s="14">
        <f t="shared" si="27"/>
        <v>6</v>
      </c>
      <c r="N56" s="6">
        <v>3</v>
      </c>
      <c r="O56" s="14">
        <f t="shared" si="28"/>
        <v>6</v>
      </c>
    </row>
    <row r="57" spans="1:15" outlineLevel="1" x14ac:dyDescent="0.25">
      <c r="A57" s="3" t="s">
        <v>89</v>
      </c>
      <c r="B57" s="4" t="s">
        <v>130</v>
      </c>
      <c r="C57" s="5">
        <v>5</v>
      </c>
      <c r="D57" s="6">
        <v>0</v>
      </c>
      <c r="E57" s="14">
        <f t="shared" si="30"/>
        <v>0</v>
      </c>
      <c r="F57" s="6">
        <v>0</v>
      </c>
      <c r="G57" s="14">
        <f t="shared" si="24"/>
        <v>0</v>
      </c>
      <c r="H57" s="6">
        <v>0</v>
      </c>
      <c r="I57" s="14">
        <f t="shared" si="25"/>
        <v>0</v>
      </c>
      <c r="J57" s="6">
        <v>0</v>
      </c>
      <c r="K57" s="14">
        <f t="shared" si="26"/>
        <v>0</v>
      </c>
      <c r="L57" s="6">
        <v>0</v>
      </c>
      <c r="M57" s="14">
        <f t="shared" si="27"/>
        <v>0</v>
      </c>
      <c r="N57" s="6">
        <v>0</v>
      </c>
      <c r="O57" s="14">
        <f t="shared" si="28"/>
        <v>0</v>
      </c>
    </row>
    <row r="58" spans="1:15" outlineLevel="1" x14ac:dyDescent="0.25">
      <c r="A58" s="13"/>
      <c r="B58" s="16" t="s">
        <v>54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outlineLevel="1" x14ac:dyDescent="0.25">
      <c r="A59" s="3" t="s">
        <v>45</v>
      </c>
      <c r="B59" s="4" t="s">
        <v>91</v>
      </c>
      <c r="C59" s="5">
        <v>10</v>
      </c>
      <c r="D59" s="6">
        <v>5</v>
      </c>
      <c r="E59" s="14">
        <f t="shared" si="30"/>
        <v>50</v>
      </c>
      <c r="F59" s="12">
        <v>3</v>
      </c>
      <c r="G59" s="14">
        <f t="shared" si="24"/>
        <v>30</v>
      </c>
      <c r="H59" s="12">
        <v>3</v>
      </c>
      <c r="I59" s="14">
        <f t="shared" si="25"/>
        <v>30</v>
      </c>
      <c r="J59" s="6">
        <v>5</v>
      </c>
      <c r="K59" s="14">
        <f t="shared" si="26"/>
        <v>50</v>
      </c>
      <c r="L59" s="6">
        <v>3</v>
      </c>
      <c r="M59" s="14">
        <f t="shared" si="27"/>
        <v>30</v>
      </c>
      <c r="N59" s="12">
        <v>3</v>
      </c>
      <c r="O59" s="14">
        <f t="shared" si="28"/>
        <v>30</v>
      </c>
    </row>
    <row r="60" spans="1:15" outlineLevel="1" x14ac:dyDescent="0.25">
      <c r="A60" s="3" t="s">
        <v>46</v>
      </c>
      <c r="B60" s="4" t="s">
        <v>92</v>
      </c>
      <c r="C60" s="5">
        <v>10</v>
      </c>
      <c r="D60" s="6">
        <v>5</v>
      </c>
      <c r="E60" s="14">
        <f t="shared" si="30"/>
        <v>50</v>
      </c>
      <c r="F60" s="12">
        <v>5</v>
      </c>
      <c r="G60" s="14">
        <f t="shared" si="24"/>
        <v>50</v>
      </c>
      <c r="H60" s="6">
        <v>5</v>
      </c>
      <c r="I60" s="14">
        <f t="shared" si="25"/>
        <v>50</v>
      </c>
      <c r="J60" s="6">
        <v>5</v>
      </c>
      <c r="K60" s="14">
        <f t="shared" si="26"/>
        <v>50</v>
      </c>
      <c r="L60" s="6">
        <v>5</v>
      </c>
      <c r="M60" s="14">
        <f t="shared" si="27"/>
        <v>50</v>
      </c>
      <c r="N60" s="6">
        <v>5</v>
      </c>
      <c r="O60" s="14">
        <f t="shared" si="28"/>
        <v>50</v>
      </c>
    </row>
    <row r="61" spans="1:15" outlineLevel="1" x14ac:dyDescent="0.25">
      <c r="A61" s="3" t="s">
        <v>47</v>
      </c>
      <c r="B61" s="4" t="s">
        <v>93</v>
      </c>
      <c r="C61" s="5">
        <v>8</v>
      </c>
      <c r="D61" s="6">
        <v>0</v>
      </c>
      <c r="E61" s="14">
        <f t="shared" si="30"/>
        <v>0</v>
      </c>
      <c r="F61" s="12">
        <v>5</v>
      </c>
      <c r="G61" s="14">
        <f t="shared" si="24"/>
        <v>40</v>
      </c>
      <c r="H61" s="6">
        <v>5</v>
      </c>
      <c r="I61" s="14">
        <f t="shared" si="25"/>
        <v>40</v>
      </c>
      <c r="J61" s="6">
        <v>5</v>
      </c>
      <c r="K61" s="14">
        <f t="shared" si="26"/>
        <v>40</v>
      </c>
      <c r="L61" s="6">
        <v>3</v>
      </c>
      <c r="M61" s="14">
        <f t="shared" si="27"/>
        <v>24</v>
      </c>
      <c r="N61" s="6">
        <v>3</v>
      </c>
      <c r="O61" s="14">
        <f t="shared" si="28"/>
        <v>24</v>
      </c>
    </row>
    <row r="62" spans="1:15" outlineLevel="1" x14ac:dyDescent="0.25">
      <c r="A62" s="3" t="s">
        <v>48</v>
      </c>
      <c r="B62" s="4" t="s">
        <v>94</v>
      </c>
      <c r="C62" s="5">
        <v>5</v>
      </c>
      <c r="D62" s="6">
        <v>3</v>
      </c>
      <c r="E62" s="14">
        <f t="shared" si="30"/>
        <v>15</v>
      </c>
      <c r="F62" s="6">
        <v>5</v>
      </c>
      <c r="G62" s="14">
        <f t="shared" si="24"/>
        <v>25</v>
      </c>
      <c r="H62" s="6">
        <v>5</v>
      </c>
      <c r="I62" s="14">
        <f t="shared" si="25"/>
        <v>25</v>
      </c>
      <c r="J62" s="6">
        <v>5</v>
      </c>
      <c r="K62" s="14">
        <f t="shared" si="26"/>
        <v>25</v>
      </c>
      <c r="L62" s="6">
        <v>3</v>
      </c>
      <c r="M62" s="14">
        <f t="shared" si="27"/>
        <v>15</v>
      </c>
      <c r="N62" s="6">
        <v>4</v>
      </c>
      <c r="O62" s="14">
        <f t="shared" si="28"/>
        <v>20</v>
      </c>
    </row>
    <row r="63" spans="1:15" outlineLevel="1" x14ac:dyDescent="0.25">
      <c r="A63" s="3" t="s">
        <v>49</v>
      </c>
      <c r="B63" s="4" t="s">
        <v>95</v>
      </c>
      <c r="C63" s="5">
        <v>5</v>
      </c>
      <c r="D63" s="6">
        <v>5</v>
      </c>
      <c r="E63" s="14">
        <f t="shared" si="30"/>
        <v>25</v>
      </c>
      <c r="F63" s="12">
        <v>5</v>
      </c>
      <c r="G63" s="14">
        <f t="shared" si="24"/>
        <v>25</v>
      </c>
      <c r="H63" s="6">
        <v>5</v>
      </c>
      <c r="I63" s="14">
        <f t="shared" si="25"/>
        <v>25</v>
      </c>
      <c r="J63" s="6">
        <v>5</v>
      </c>
      <c r="K63" s="14">
        <f t="shared" si="26"/>
        <v>25</v>
      </c>
      <c r="L63" s="6">
        <v>3</v>
      </c>
      <c r="M63" s="14">
        <f t="shared" si="27"/>
        <v>15</v>
      </c>
      <c r="N63" s="6">
        <v>4</v>
      </c>
      <c r="O63" s="14">
        <f t="shared" si="28"/>
        <v>20</v>
      </c>
    </row>
    <row r="64" spans="1:15" x14ac:dyDescent="0.25">
      <c r="A64" s="3"/>
      <c r="B64" s="7" t="s">
        <v>50</v>
      </c>
      <c r="C64" s="8">
        <f>SUM(C48:C63)*5</f>
        <v>455</v>
      </c>
      <c r="D64" s="6"/>
      <c r="E64" s="14">
        <f>SUM(E48:E63)</f>
        <v>301</v>
      </c>
      <c r="F64" s="6"/>
      <c r="G64" s="14">
        <f>SUM(G48:G63)</f>
        <v>391</v>
      </c>
      <c r="H64" s="6"/>
      <c r="I64" s="14">
        <f>SUM(I48:I63)</f>
        <v>371</v>
      </c>
      <c r="J64" s="6"/>
      <c r="K64" s="14">
        <f>SUM(K48:K63)</f>
        <v>411</v>
      </c>
      <c r="L64" s="6"/>
      <c r="M64" s="14">
        <f>SUM(M48:M63)</f>
        <v>205</v>
      </c>
      <c r="N64" s="6"/>
      <c r="O64" s="14">
        <f>SUM(O48:O63)</f>
        <v>225</v>
      </c>
    </row>
    <row r="65" spans="1:15" x14ac:dyDescent="0.25">
      <c r="A65" s="72" t="s">
        <v>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48"/>
      <c r="M65" s="48"/>
      <c r="N65" s="48"/>
      <c r="O65" s="48"/>
    </row>
    <row r="66" spans="1:15" outlineLevel="1" x14ac:dyDescent="0.25">
      <c r="A66" s="3" t="s">
        <v>37</v>
      </c>
      <c r="B66" s="4" t="s">
        <v>96</v>
      </c>
      <c r="C66" s="5">
        <v>10</v>
      </c>
      <c r="D66" s="6">
        <v>5</v>
      </c>
      <c r="E66" s="14">
        <f t="shared" ref="E66" si="31">D66*C66</f>
        <v>50</v>
      </c>
      <c r="F66" s="6">
        <v>5</v>
      </c>
      <c r="G66" s="14">
        <f t="shared" ref="G66" si="32">F66*C66</f>
        <v>50</v>
      </c>
      <c r="H66" s="6">
        <v>5</v>
      </c>
      <c r="I66" s="14">
        <f>H66*C66</f>
        <v>50</v>
      </c>
      <c r="J66" s="6">
        <v>5</v>
      </c>
      <c r="K66" s="14">
        <f>J66*C66</f>
        <v>50</v>
      </c>
      <c r="L66" s="6">
        <v>5</v>
      </c>
      <c r="M66" s="14">
        <f t="shared" ref="M66" si="33">L66*C66</f>
        <v>50</v>
      </c>
      <c r="N66" s="6">
        <v>5</v>
      </c>
      <c r="O66" s="14">
        <f t="shared" ref="O66" si="34">N66*C66</f>
        <v>50</v>
      </c>
    </row>
    <row r="67" spans="1:15" x14ac:dyDescent="0.25">
      <c r="A67" s="3"/>
      <c r="B67" s="7" t="s">
        <v>51</v>
      </c>
      <c r="C67" s="8">
        <f>SUM(C66:C66)*5</f>
        <v>50</v>
      </c>
      <c r="D67" s="6"/>
      <c r="E67" s="14">
        <f>SUM(E66:E66)</f>
        <v>50</v>
      </c>
      <c r="F67" s="6"/>
      <c r="G67" s="14">
        <f>SUM(G66:G66)</f>
        <v>50</v>
      </c>
      <c r="H67" s="6"/>
      <c r="I67" s="14">
        <f>SUM(I66:I66)</f>
        <v>50</v>
      </c>
      <c r="J67" s="6"/>
      <c r="K67" s="14">
        <f>SUM(K66:K66)</f>
        <v>50</v>
      </c>
      <c r="L67" s="6"/>
      <c r="M67" s="14">
        <f t="shared" ref="M67" si="35">$D$12*L67</f>
        <v>0</v>
      </c>
      <c r="N67" s="6"/>
      <c r="O67" s="14">
        <f>$D$12*N67</f>
        <v>0</v>
      </c>
    </row>
    <row r="68" spans="1:15" x14ac:dyDescent="0.25">
      <c r="A68" s="3"/>
      <c r="B68" s="4"/>
      <c r="C68" s="5"/>
      <c r="D68" s="6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</row>
    <row r="69" spans="1:15" ht="18.75" x14ac:dyDescent="0.25">
      <c r="A69" s="3"/>
      <c r="B69" s="9" t="s">
        <v>32</v>
      </c>
      <c r="C69" s="8">
        <f>C67+C64+C45+C36+C17+C31</f>
        <v>1555</v>
      </c>
      <c r="D69" s="6"/>
      <c r="E69" s="10">
        <f>E67+E64+E45+E36+E17+E31</f>
        <v>1323</v>
      </c>
      <c r="F69" s="6"/>
      <c r="G69" s="10">
        <f>G67+G64+G45+G36+G17+G31</f>
        <v>1248</v>
      </c>
      <c r="H69" s="6"/>
      <c r="I69" s="10">
        <f>I67+I64+I45+I36+I17+I31</f>
        <v>1301</v>
      </c>
      <c r="J69" s="6"/>
      <c r="K69" s="10">
        <f>K67+K64+K45+K36+K17+K31</f>
        <v>1300</v>
      </c>
      <c r="L69" s="6"/>
      <c r="M69" s="10">
        <f>M67+M64+M45+M36+M17+M31</f>
        <v>962</v>
      </c>
      <c r="N69" s="6"/>
      <c r="O69" s="10">
        <f>O67+O64+O45+O36+O17+O31</f>
        <v>1070</v>
      </c>
    </row>
    <row r="70" spans="1:15" ht="18.75" x14ac:dyDescent="0.3">
      <c r="A70" s="17"/>
      <c r="B70" s="18" t="s">
        <v>98</v>
      </c>
      <c r="C70" s="19"/>
      <c r="D70" s="19"/>
      <c r="E70" s="20">
        <f>E69/C69</f>
        <v>0.85080385852090035</v>
      </c>
      <c r="F70" s="19"/>
      <c r="G70" s="20">
        <f>G69/C69</f>
        <v>0.80257234726688098</v>
      </c>
      <c r="H70" s="19"/>
      <c r="I70" s="20">
        <f>I69/C69</f>
        <v>0.8366559485530547</v>
      </c>
      <c r="J70" s="19"/>
      <c r="K70" s="20">
        <f>K69/$C$69</f>
        <v>0.83601286173633438</v>
      </c>
      <c r="L70" s="48"/>
      <c r="M70" s="49">
        <f>M69/$C$69</f>
        <v>0.61864951768488741</v>
      </c>
      <c r="N70" s="48"/>
      <c r="O70" s="49">
        <f>O69/$C$69</f>
        <v>0.68810289389067525</v>
      </c>
    </row>
    <row r="72" spans="1:15" x14ac:dyDescent="0.25">
      <c r="B72" s="54" t="s">
        <v>146</v>
      </c>
      <c r="I72" s="65"/>
      <c r="J72" s="65"/>
      <c r="K72" s="65"/>
    </row>
  </sheetData>
  <mergeCells count="32">
    <mergeCell ref="A1:O2"/>
    <mergeCell ref="L3:O3"/>
    <mergeCell ref="M9:M10"/>
    <mergeCell ref="O9:O10"/>
    <mergeCell ref="L4:M4"/>
    <mergeCell ref="N4:O4"/>
    <mergeCell ref="L5:M8"/>
    <mergeCell ref="N5:O8"/>
    <mergeCell ref="A65:K65"/>
    <mergeCell ref="A32:K32"/>
    <mergeCell ref="A3:K3"/>
    <mergeCell ref="A4:C4"/>
    <mergeCell ref="D4:E4"/>
    <mergeCell ref="F4:G4"/>
    <mergeCell ref="J4:K4"/>
    <mergeCell ref="H4:I4"/>
    <mergeCell ref="I72:K72"/>
    <mergeCell ref="A11:K11"/>
    <mergeCell ref="A18:K18"/>
    <mergeCell ref="A5:A10"/>
    <mergeCell ref="B5:B10"/>
    <mergeCell ref="D5:E8"/>
    <mergeCell ref="F5:G8"/>
    <mergeCell ref="J5:K8"/>
    <mergeCell ref="H5:I8"/>
    <mergeCell ref="I9:I10"/>
    <mergeCell ref="C5:C10"/>
    <mergeCell ref="E9:E10"/>
    <mergeCell ref="G9:G10"/>
    <mergeCell ref="K9:K10"/>
    <mergeCell ref="A37:K37"/>
    <mergeCell ref="A46:K46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0A6F-302A-4ECB-A424-A6245659B993}">
  <dimension ref="A1:AA54"/>
  <sheetViews>
    <sheetView showGridLines="0" zoomScale="96" zoomScaleNormal="96" workbookViewId="0">
      <selection activeCell="N2" sqref="N2"/>
    </sheetView>
  </sheetViews>
  <sheetFormatPr defaultRowHeight="15" outlineLevelRow="1" x14ac:dyDescent="0.25"/>
  <cols>
    <col min="5" max="5" width="24.5703125" customWidth="1"/>
    <col min="6" max="6" width="10.7109375" bestFit="1" customWidth="1"/>
    <col min="7" max="7" width="3.42578125" customWidth="1"/>
    <col min="8" max="8" width="10" customWidth="1"/>
    <col min="9" max="9" width="3.42578125" customWidth="1"/>
    <col min="11" max="11" width="3.5703125" customWidth="1"/>
    <col min="13" max="13" width="3.42578125" customWidth="1"/>
    <col min="15" max="15" width="2.85546875" customWidth="1"/>
    <col min="17" max="17" width="2.85546875" customWidth="1"/>
    <col min="20" max="20" width="20.5703125" bestFit="1" customWidth="1"/>
  </cols>
  <sheetData>
    <row r="1" spans="1:27" ht="30.75" x14ac:dyDescent="0.55000000000000004">
      <c r="A1" s="78" t="s">
        <v>167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60"/>
      <c r="T1" s="60"/>
      <c r="U1" s="60"/>
      <c r="V1" s="60"/>
      <c r="W1" s="60"/>
      <c r="X1" s="60"/>
      <c r="Y1" s="47"/>
      <c r="Z1" s="47"/>
    </row>
    <row r="2" spans="1:27" ht="20.25" customHeight="1" x14ac:dyDescent="0.7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60"/>
      <c r="T2" s="60"/>
      <c r="U2" s="60"/>
      <c r="V2" s="60"/>
      <c r="W2" s="60"/>
      <c r="X2" s="60"/>
      <c r="Y2" s="47"/>
      <c r="Z2" s="47"/>
      <c r="AA2" s="47"/>
    </row>
    <row r="3" spans="1:27" x14ac:dyDescent="0.25">
      <c r="A3" s="25"/>
      <c r="B3" s="26"/>
      <c r="C3" s="26"/>
      <c r="D3" s="26"/>
      <c r="E3" s="26"/>
      <c r="F3" s="27" t="s">
        <v>125</v>
      </c>
      <c r="G3" s="26"/>
      <c r="H3" s="27" t="s">
        <v>126</v>
      </c>
      <c r="I3" s="26"/>
      <c r="J3" s="27" t="s">
        <v>107</v>
      </c>
      <c r="K3" s="28"/>
      <c r="L3" s="27" t="s">
        <v>108</v>
      </c>
      <c r="N3" s="27" t="s">
        <v>109</v>
      </c>
      <c r="P3" s="27" t="s">
        <v>109</v>
      </c>
      <c r="R3" s="27" t="s">
        <v>109</v>
      </c>
      <c r="S3" s="60"/>
      <c r="T3" s="60"/>
      <c r="U3" s="60"/>
      <c r="V3" s="60"/>
      <c r="W3" s="60"/>
      <c r="X3" s="60"/>
      <c r="Y3" s="47"/>
      <c r="Z3" s="47"/>
      <c r="AA3" s="47"/>
    </row>
    <row r="4" spans="1:27" x14ac:dyDescent="0.25">
      <c r="A4" s="25"/>
      <c r="B4" s="25"/>
      <c r="C4" s="25"/>
      <c r="D4" s="25"/>
      <c r="E4" s="29"/>
      <c r="F4" s="30" t="s">
        <v>144</v>
      </c>
      <c r="G4" s="31"/>
      <c r="H4" s="30" t="s">
        <v>145</v>
      </c>
      <c r="I4" s="31"/>
      <c r="J4" s="30">
        <v>2</v>
      </c>
      <c r="K4" s="31"/>
      <c r="L4" s="30">
        <v>3</v>
      </c>
      <c r="N4" s="30">
        <v>4</v>
      </c>
      <c r="P4" s="30">
        <v>5</v>
      </c>
      <c r="R4" s="30">
        <v>6</v>
      </c>
      <c r="S4" s="61"/>
      <c r="V4" s="61"/>
      <c r="W4" s="60"/>
      <c r="X4" s="60"/>
      <c r="Y4" s="47"/>
      <c r="Z4" s="47"/>
      <c r="AA4" s="47"/>
    </row>
    <row r="5" spans="1:27" ht="20.25" x14ac:dyDescent="0.35">
      <c r="A5" s="33" t="s">
        <v>119</v>
      </c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61"/>
      <c r="V5" s="61"/>
      <c r="W5" s="60"/>
      <c r="X5" s="60"/>
      <c r="Y5" s="47"/>
      <c r="Z5" s="47"/>
      <c r="AA5" s="47"/>
    </row>
    <row r="6" spans="1:27" x14ac:dyDescent="0.25">
      <c r="A6" s="25" t="s">
        <v>116</v>
      </c>
      <c r="B6" s="50"/>
      <c r="C6" s="50"/>
      <c r="D6" s="50"/>
      <c r="E6" s="50"/>
      <c r="F6" s="51" t="s">
        <v>118</v>
      </c>
      <c r="G6" s="51"/>
      <c r="H6" s="51" t="s">
        <v>118</v>
      </c>
      <c r="I6" s="51"/>
      <c r="J6" s="51" t="s">
        <v>117</v>
      </c>
      <c r="K6" s="51"/>
      <c r="L6" s="51" t="s">
        <v>117</v>
      </c>
      <c r="M6" s="51"/>
      <c r="N6" s="51" t="s">
        <v>117</v>
      </c>
      <c r="O6" s="51"/>
      <c r="P6" s="51" t="s">
        <v>118</v>
      </c>
      <c r="Q6" s="51"/>
      <c r="R6" s="51" t="s">
        <v>118</v>
      </c>
      <c r="S6" s="61"/>
      <c r="V6" s="61"/>
      <c r="W6" s="60"/>
      <c r="X6" s="60"/>
      <c r="Y6" s="47"/>
      <c r="Z6" s="47"/>
      <c r="AA6" s="47"/>
    </row>
    <row r="7" spans="1:27" x14ac:dyDescent="0.25">
      <c r="A7" s="25" t="s">
        <v>120</v>
      </c>
      <c r="B7" s="50"/>
      <c r="C7" s="50"/>
      <c r="D7" s="50"/>
      <c r="E7" s="50"/>
      <c r="F7" s="51" t="s">
        <v>117</v>
      </c>
      <c r="G7" s="51"/>
      <c r="H7" s="51" t="s">
        <v>117</v>
      </c>
      <c r="I7" s="51"/>
      <c r="J7" s="51" t="s">
        <v>118</v>
      </c>
      <c r="K7" s="51"/>
      <c r="L7" s="51" t="s">
        <v>118</v>
      </c>
      <c r="M7" s="51"/>
      <c r="N7" s="51" t="s">
        <v>118</v>
      </c>
      <c r="O7" s="51"/>
      <c r="P7" s="51" t="s">
        <v>117</v>
      </c>
      <c r="Q7" s="51"/>
      <c r="R7" s="51" t="s">
        <v>117</v>
      </c>
      <c r="S7" s="61"/>
      <c r="V7" s="61"/>
      <c r="W7" s="60"/>
      <c r="X7" s="60"/>
      <c r="Y7" s="47"/>
      <c r="Z7" s="47"/>
      <c r="AA7" s="47"/>
    </row>
    <row r="8" spans="1:27" x14ac:dyDescent="0.25">
      <c r="A8" s="25" t="s">
        <v>127</v>
      </c>
      <c r="B8" s="50"/>
      <c r="C8" s="50"/>
      <c r="D8" s="50"/>
      <c r="E8" s="50"/>
      <c r="F8" s="51">
        <v>1</v>
      </c>
      <c r="G8" s="51"/>
      <c r="H8" s="51">
        <v>1</v>
      </c>
      <c r="I8" s="51"/>
      <c r="J8" s="51">
        <v>1</v>
      </c>
      <c r="K8" s="51"/>
      <c r="L8" s="51">
        <v>1</v>
      </c>
      <c r="M8" s="51"/>
      <c r="N8" s="51">
        <v>1</v>
      </c>
      <c r="O8" s="51"/>
      <c r="P8" s="51">
        <v>1</v>
      </c>
      <c r="Q8" s="51"/>
      <c r="R8" s="51">
        <v>1</v>
      </c>
      <c r="S8" s="61"/>
      <c r="V8" s="61"/>
      <c r="W8" s="60"/>
      <c r="X8" s="60"/>
      <c r="Y8" s="47"/>
      <c r="Z8" s="47"/>
      <c r="AA8" s="47"/>
    </row>
    <row r="9" spans="1:27" hidden="1" outlineLevel="1" x14ac:dyDescent="0.25">
      <c r="A9" s="25"/>
      <c r="B9" s="52" t="s">
        <v>136</v>
      </c>
      <c r="C9" s="50"/>
      <c r="D9" s="50"/>
      <c r="E9" s="50"/>
      <c r="F9" s="58">
        <v>0.05</v>
      </c>
      <c r="G9" s="51"/>
      <c r="H9" s="56">
        <v>0.05</v>
      </c>
      <c r="I9" s="51"/>
      <c r="J9" s="56">
        <v>0.05</v>
      </c>
      <c r="K9" s="51"/>
      <c r="L9" s="56">
        <v>0.05</v>
      </c>
      <c r="M9" s="51"/>
      <c r="N9" s="56">
        <v>0.05</v>
      </c>
      <c r="O9" s="51"/>
      <c r="P9" s="56">
        <v>0.05</v>
      </c>
      <c r="Q9" s="51"/>
      <c r="R9" s="56">
        <v>0.05</v>
      </c>
      <c r="S9" s="61"/>
      <c r="V9" s="61"/>
      <c r="W9" s="60"/>
      <c r="X9" s="60"/>
      <c r="Y9" s="47"/>
      <c r="Z9" s="47"/>
      <c r="AA9" s="47"/>
    </row>
    <row r="10" spans="1:27" hidden="1" outlineLevel="1" x14ac:dyDescent="0.25">
      <c r="A10" s="25"/>
      <c r="B10" s="52" t="s">
        <v>133</v>
      </c>
      <c r="C10" s="50"/>
      <c r="D10" s="50"/>
      <c r="E10" s="50"/>
      <c r="F10" s="57">
        <v>1782</v>
      </c>
      <c r="G10" s="51"/>
      <c r="H10" s="57">
        <v>1370</v>
      </c>
      <c r="I10" s="51"/>
      <c r="J10" s="57">
        <v>1917</v>
      </c>
      <c r="K10" s="51"/>
      <c r="L10" s="57">
        <v>2294</v>
      </c>
      <c r="M10" s="51"/>
      <c r="N10" s="57">
        <v>970</v>
      </c>
      <c r="O10" s="51"/>
      <c r="P10" s="57">
        <v>1260</v>
      </c>
      <c r="Q10" s="51"/>
      <c r="R10" s="51">
        <v>1940</v>
      </c>
      <c r="S10" s="61"/>
      <c r="V10" s="61"/>
      <c r="W10" s="60"/>
      <c r="X10" s="60"/>
      <c r="Y10" s="47"/>
      <c r="Z10" s="47"/>
      <c r="AA10" s="47"/>
    </row>
    <row r="11" spans="1:27" hidden="1" outlineLevel="1" x14ac:dyDescent="0.25">
      <c r="A11" s="25"/>
      <c r="B11" s="52" t="s">
        <v>134</v>
      </c>
      <c r="C11" s="50"/>
      <c r="D11" s="50"/>
      <c r="E11" s="50"/>
      <c r="F11" s="57">
        <f>F10+(F10*(F9))</f>
        <v>1871.1</v>
      </c>
      <c r="G11" s="51"/>
      <c r="H11" s="57">
        <f>H10+(H10*(H9))</f>
        <v>1438.5</v>
      </c>
      <c r="I11" s="51"/>
      <c r="J11" s="57"/>
      <c r="K11" s="51"/>
      <c r="L11" s="57"/>
      <c r="M11" s="51"/>
      <c r="N11" s="57"/>
      <c r="O11" s="51"/>
      <c r="P11" s="57">
        <f>P10+(P10*(P9))</f>
        <v>1323</v>
      </c>
      <c r="Q11" s="51"/>
      <c r="R11" s="51">
        <f>R10+(R10*(R9))</f>
        <v>2037</v>
      </c>
      <c r="S11" s="61"/>
      <c r="V11" s="61"/>
      <c r="W11" s="60"/>
      <c r="X11" s="60"/>
      <c r="Y11" s="47"/>
      <c r="Z11" s="47"/>
      <c r="AA11" s="47"/>
    </row>
    <row r="12" spans="1:27" hidden="1" outlineLevel="1" x14ac:dyDescent="0.25">
      <c r="A12" s="25"/>
      <c r="B12" s="52" t="s">
        <v>135</v>
      </c>
      <c r="C12" s="50"/>
      <c r="D12" s="50"/>
      <c r="E12" s="50"/>
      <c r="F12" s="57">
        <f>(F11+(F11*F9))</f>
        <v>1964.655</v>
      </c>
      <c r="G12" s="51"/>
      <c r="H12" s="57">
        <f>(H11+(H11*H9))</f>
        <v>1510.425</v>
      </c>
      <c r="I12" s="51"/>
      <c r="J12" s="57"/>
      <c r="K12" s="51"/>
      <c r="L12" s="57"/>
      <c r="M12" s="51"/>
      <c r="N12" s="57"/>
      <c r="O12" s="51"/>
      <c r="P12" s="57">
        <f>(P11+(P11*P9))</f>
        <v>1389.15</v>
      </c>
      <c r="Q12" s="51"/>
      <c r="R12" s="55">
        <f>(R11+(R11*R9))</f>
        <v>2138.85</v>
      </c>
      <c r="S12" s="61"/>
      <c r="T12" s="60"/>
      <c r="U12" s="60"/>
      <c r="V12" s="61"/>
      <c r="W12" s="60"/>
      <c r="X12" s="60"/>
      <c r="Y12" s="47"/>
      <c r="Z12" s="47"/>
      <c r="AA12" s="47"/>
    </row>
    <row r="13" spans="1:27" collapsed="1" x14ac:dyDescent="0.25">
      <c r="A13" s="25" t="s">
        <v>137</v>
      </c>
      <c r="B13" s="25"/>
      <c r="C13" s="25"/>
      <c r="D13" s="25"/>
      <c r="E13" s="36"/>
      <c r="F13" s="37">
        <f>SUM(F10:F12)</f>
        <v>5617.7550000000001</v>
      </c>
      <c r="G13" s="25"/>
      <c r="H13" s="37">
        <f>SUM(H10:H12)</f>
        <v>4318.9250000000002</v>
      </c>
      <c r="I13" s="25"/>
      <c r="J13" s="37">
        <f>SUM(J10:J12)</f>
        <v>1917</v>
      </c>
      <c r="K13" s="38"/>
      <c r="L13" s="37">
        <f>SUM(L10:L12)</f>
        <v>2294</v>
      </c>
      <c r="N13" s="37">
        <f>SUM(N10:N12)</f>
        <v>970</v>
      </c>
      <c r="P13" s="37">
        <f>SUM(P10:P12)</f>
        <v>3972.15</v>
      </c>
      <c r="R13" s="37">
        <f>SUM(R10:R12)</f>
        <v>6115.85</v>
      </c>
      <c r="S13" s="61"/>
      <c r="T13" s="32" t="s">
        <v>110</v>
      </c>
      <c r="U13" s="32" t="s">
        <v>111</v>
      </c>
      <c r="V13" s="61"/>
      <c r="W13" s="60"/>
      <c r="X13" s="60"/>
      <c r="Y13" s="47"/>
      <c r="Z13" s="47"/>
      <c r="AA13" s="47"/>
    </row>
    <row r="14" spans="1:27" x14ac:dyDescent="0.25">
      <c r="A14" s="25" t="s">
        <v>123</v>
      </c>
      <c r="B14" s="25"/>
      <c r="C14" s="25"/>
      <c r="D14" s="25"/>
      <c r="E14" s="36"/>
      <c r="F14" s="37">
        <v>0</v>
      </c>
      <c r="G14" s="25"/>
      <c r="H14" s="37">
        <v>0</v>
      </c>
      <c r="I14" s="25"/>
      <c r="J14" s="37">
        <v>500</v>
      </c>
      <c r="K14" s="38"/>
      <c r="L14" s="37">
        <v>1846</v>
      </c>
      <c r="N14" s="37">
        <v>970</v>
      </c>
      <c r="P14" s="37">
        <v>0</v>
      </c>
      <c r="R14" s="37">
        <v>0</v>
      </c>
      <c r="S14" s="61"/>
      <c r="T14" s="32" t="str">
        <f>F4</f>
        <v>1a</v>
      </c>
      <c r="U14" s="59">
        <f>F20</f>
        <v>6617.7550000000001</v>
      </c>
      <c r="V14" s="61"/>
      <c r="W14" s="60"/>
      <c r="X14" s="60"/>
      <c r="Y14" s="47"/>
      <c r="Z14" s="47"/>
      <c r="AA14" s="47"/>
    </row>
    <row r="15" spans="1:27" x14ac:dyDescent="0.25">
      <c r="A15" s="25" t="s">
        <v>112</v>
      </c>
      <c r="B15" s="25"/>
      <c r="C15" s="25"/>
      <c r="D15" s="25"/>
      <c r="E15" s="36"/>
      <c r="F15" s="37">
        <v>1000</v>
      </c>
      <c r="G15" s="39"/>
      <c r="H15" s="37">
        <v>1000</v>
      </c>
      <c r="I15" s="39"/>
      <c r="J15" s="37">
        <v>1000</v>
      </c>
      <c r="K15" s="38"/>
      <c r="L15" s="37">
        <v>2000</v>
      </c>
      <c r="N15" s="37">
        <v>1000</v>
      </c>
      <c r="P15" s="37">
        <v>0</v>
      </c>
      <c r="R15" s="37">
        <v>0</v>
      </c>
      <c r="S15" s="61"/>
      <c r="T15" s="32" t="str">
        <f>H4</f>
        <v>1b</v>
      </c>
      <c r="U15" s="59">
        <f>H20</f>
        <v>5318.9250000000002</v>
      </c>
      <c r="V15" s="61"/>
      <c r="W15" s="60"/>
      <c r="X15" s="60"/>
      <c r="Y15" s="47"/>
      <c r="Z15" s="47"/>
      <c r="AA15" s="47"/>
    </row>
    <row r="16" spans="1:27" x14ac:dyDescent="0.25">
      <c r="A16" s="25" t="s">
        <v>113</v>
      </c>
      <c r="B16" s="40"/>
      <c r="C16" s="41"/>
      <c r="D16" s="41"/>
      <c r="E16" s="41"/>
      <c r="F16" s="37">
        <v>0</v>
      </c>
      <c r="G16" s="42"/>
      <c r="H16" s="37">
        <v>0</v>
      </c>
      <c r="I16" s="42"/>
      <c r="J16" s="37">
        <v>200</v>
      </c>
      <c r="K16" s="38"/>
      <c r="L16" s="37">
        <v>500</v>
      </c>
      <c r="N16" s="37">
        <v>2291</v>
      </c>
      <c r="P16" s="37">
        <v>200</v>
      </c>
      <c r="R16" s="37">
        <v>0</v>
      </c>
      <c r="S16" s="61"/>
      <c r="T16" s="32">
        <f>J4</f>
        <v>2</v>
      </c>
      <c r="U16" s="59">
        <f>J20</f>
        <v>3617</v>
      </c>
      <c r="V16" s="61"/>
      <c r="W16" s="60"/>
      <c r="X16" s="60"/>
      <c r="Y16" s="47"/>
      <c r="Z16" s="47"/>
      <c r="AA16" s="47"/>
    </row>
    <row r="17" spans="1:27" x14ac:dyDescent="0.25">
      <c r="A17" s="40"/>
      <c r="B17" s="40"/>
      <c r="C17" s="41"/>
      <c r="D17" s="41"/>
      <c r="E17" s="41"/>
      <c r="F17" s="37">
        <v>0</v>
      </c>
      <c r="G17" s="42"/>
      <c r="H17" s="37">
        <v>0</v>
      </c>
      <c r="I17" s="42"/>
      <c r="J17" s="37">
        <v>0</v>
      </c>
      <c r="K17" s="38"/>
      <c r="L17" s="37">
        <v>0</v>
      </c>
      <c r="N17" s="37">
        <v>0</v>
      </c>
      <c r="P17" s="37">
        <v>0</v>
      </c>
      <c r="R17" s="37">
        <v>0</v>
      </c>
      <c r="S17" s="61"/>
      <c r="T17" s="32">
        <f>L4</f>
        <v>3</v>
      </c>
      <c r="U17" s="59">
        <f>L20</f>
        <v>6640</v>
      </c>
      <c r="V17" s="61"/>
      <c r="W17" s="60"/>
      <c r="X17" s="60"/>
      <c r="Y17" s="47"/>
      <c r="Z17" s="47"/>
      <c r="AA17" s="47"/>
    </row>
    <row r="18" spans="1:27" x14ac:dyDescent="0.25">
      <c r="A18" s="40"/>
      <c r="B18" s="40"/>
      <c r="C18" s="41"/>
      <c r="D18" s="41"/>
      <c r="E18" s="41"/>
      <c r="F18" s="37">
        <v>0</v>
      </c>
      <c r="G18" s="42"/>
      <c r="H18" s="37">
        <v>0</v>
      </c>
      <c r="I18" s="42"/>
      <c r="J18" s="37">
        <v>0</v>
      </c>
      <c r="K18" s="38"/>
      <c r="L18" s="37">
        <v>0</v>
      </c>
      <c r="N18" s="37">
        <v>0</v>
      </c>
      <c r="P18" s="37">
        <v>0</v>
      </c>
      <c r="R18" s="37">
        <v>0</v>
      </c>
      <c r="S18" s="60"/>
      <c r="T18" s="32">
        <f>N4</f>
        <v>4</v>
      </c>
      <c r="U18" s="59">
        <f>N20</f>
        <v>5231</v>
      </c>
      <c r="V18" s="60"/>
      <c r="W18" s="60"/>
      <c r="X18" s="60"/>
      <c r="Y18" s="47"/>
      <c r="Z18" s="47"/>
      <c r="AA18" s="47"/>
    </row>
    <row r="19" spans="1:27" ht="15.75" thickBot="1" x14ac:dyDescent="0.3">
      <c r="E19" s="43"/>
      <c r="N19" s="37"/>
      <c r="P19" s="37"/>
      <c r="R19" s="37"/>
      <c r="S19" s="60"/>
      <c r="T19" s="32">
        <f>P4</f>
        <v>5</v>
      </c>
      <c r="U19" s="59">
        <f>P20</f>
        <v>4172.1499999999996</v>
      </c>
      <c r="V19" s="60"/>
      <c r="W19" s="60"/>
      <c r="X19" s="60"/>
      <c r="Y19" s="47"/>
      <c r="Z19" s="47"/>
      <c r="AA19" s="47"/>
    </row>
    <row r="20" spans="1:27" ht="15.75" thickBot="1" x14ac:dyDescent="0.3">
      <c r="A20" s="25"/>
      <c r="B20" s="25"/>
      <c r="C20" s="25"/>
      <c r="D20" s="25"/>
      <c r="E20" s="36" t="s">
        <v>114</v>
      </c>
      <c r="F20" s="44">
        <f>SUM(F13:F18)</f>
        <v>6617.7550000000001</v>
      </c>
      <c r="G20" s="45"/>
      <c r="H20" s="44">
        <f>SUM(H13:H18)</f>
        <v>5318.9250000000002</v>
      </c>
      <c r="I20" s="45"/>
      <c r="J20" s="44">
        <f>SUM(J13:J18)</f>
        <v>3617</v>
      </c>
      <c r="K20" s="46"/>
      <c r="L20" s="44">
        <f>SUM(L13:L18)</f>
        <v>6640</v>
      </c>
      <c r="N20" s="44">
        <f>SUM(N13:N18)</f>
        <v>5231</v>
      </c>
      <c r="P20" s="44">
        <f>SUM(P13:P18)</f>
        <v>4172.1499999999996</v>
      </c>
      <c r="R20" s="44">
        <f>SUM(R13:R18)</f>
        <v>6115.85</v>
      </c>
      <c r="S20" s="60"/>
      <c r="T20" s="32">
        <f>R4</f>
        <v>6</v>
      </c>
      <c r="U20" s="59">
        <f>R20</f>
        <v>6115.85</v>
      </c>
      <c r="V20" s="60"/>
      <c r="W20" s="60"/>
      <c r="X20" s="60"/>
      <c r="Y20" s="47"/>
      <c r="Z20" s="47"/>
      <c r="AA20" s="47"/>
    </row>
    <row r="21" spans="1:27" x14ac:dyDescent="0.25">
      <c r="S21" s="47"/>
      <c r="T21" s="47"/>
      <c r="U21" s="47"/>
      <c r="V21" s="47"/>
      <c r="W21" s="47"/>
      <c r="X21" s="47"/>
      <c r="Y21" s="47"/>
      <c r="Z21" s="47"/>
      <c r="AA21" s="47"/>
    </row>
    <row r="22" spans="1:27" x14ac:dyDescent="0.25">
      <c r="T22" s="47"/>
      <c r="U22" s="47"/>
      <c r="V22" s="47"/>
      <c r="W22" s="47"/>
      <c r="X22" s="47"/>
      <c r="Y22" s="47"/>
      <c r="Z22" s="47"/>
      <c r="AA22" s="47"/>
    </row>
    <row r="23" spans="1:27" x14ac:dyDescent="0.25">
      <c r="T23" s="47"/>
      <c r="U23" s="47"/>
      <c r="V23" s="47"/>
      <c r="W23" s="47"/>
      <c r="X23" s="47"/>
      <c r="Y23" s="47"/>
      <c r="Z23" s="47"/>
      <c r="AA23" s="47"/>
    </row>
    <row r="24" spans="1:27" x14ac:dyDescent="0.25">
      <c r="T24" s="47"/>
      <c r="U24" s="47"/>
      <c r="V24" s="47"/>
      <c r="W24" s="47"/>
      <c r="X24" s="47"/>
      <c r="Y24" s="47"/>
      <c r="Z24" s="47"/>
      <c r="AA24" s="47"/>
    </row>
    <row r="25" spans="1:27" x14ac:dyDescent="0.25">
      <c r="T25" s="47"/>
      <c r="U25" s="47"/>
      <c r="V25" s="47"/>
      <c r="W25" s="47"/>
      <c r="X25" s="47"/>
      <c r="Y25" s="47"/>
      <c r="Z25" s="47"/>
      <c r="AA25" s="47"/>
    </row>
    <row r="26" spans="1:27" x14ac:dyDescent="0.25">
      <c r="T26" s="47"/>
      <c r="U26" s="47"/>
      <c r="V26" s="47"/>
      <c r="W26" s="47"/>
      <c r="X26" s="47"/>
      <c r="Y26" s="47"/>
      <c r="Z26" s="47"/>
      <c r="AA26" s="47"/>
    </row>
    <row r="27" spans="1:27" x14ac:dyDescent="0.25">
      <c r="T27" s="47"/>
      <c r="U27" s="47"/>
      <c r="V27" s="47"/>
      <c r="W27" s="47"/>
      <c r="X27" s="47"/>
      <c r="Y27" s="47"/>
      <c r="Z27" s="47"/>
      <c r="AA27" s="47"/>
    </row>
    <row r="28" spans="1:27" x14ac:dyDescent="0.25">
      <c r="T28" s="47"/>
      <c r="U28" s="47"/>
      <c r="V28" s="47"/>
      <c r="W28" s="47"/>
      <c r="X28" s="47"/>
      <c r="Y28" s="47"/>
      <c r="Z28" s="47"/>
      <c r="AA28" s="47"/>
    </row>
    <row r="29" spans="1:27" x14ac:dyDescent="0.25">
      <c r="V29" s="47"/>
      <c r="W29" s="47"/>
      <c r="X29" s="47"/>
      <c r="Y29" s="47"/>
      <c r="Z29" s="47"/>
      <c r="AA29" s="47"/>
    </row>
    <row r="30" spans="1:27" x14ac:dyDescent="0.25">
      <c r="V30" s="47"/>
      <c r="W30" s="47"/>
      <c r="X30" s="47"/>
      <c r="Y30" s="47"/>
      <c r="Z30" s="47"/>
      <c r="AA30" s="47"/>
    </row>
    <row r="31" spans="1:27" x14ac:dyDescent="0.25">
      <c r="V31" s="47"/>
      <c r="W31" s="47"/>
      <c r="X31" s="47"/>
      <c r="Y31" s="47"/>
      <c r="Z31" s="47"/>
      <c r="AA31" s="47"/>
    </row>
    <row r="32" spans="1:27" x14ac:dyDescent="0.25">
      <c r="V32" s="47"/>
      <c r="W32" s="47"/>
      <c r="X32" s="47"/>
      <c r="Y32" s="47"/>
      <c r="Z32" s="47"/>
      <c r="AA32" s="47"/>
    </row>
    <row r="53" spans="3:3" x14ac:dyDescent="0.25">
      <c r="C53" t="s">
        <v>122</v>
      </c>
    </row>
    <row r="54" spans="3:3" x14ac:dyDescent="0.25">
      <c r="C54" t="s">
        <v>121</v>
      </c>
    </row>
  </sheetData>
  <mergeCells count="1">
    <mergeCell ref="A1:R1"/>
  </mergeCells>
  <pageMargins left="0.7" right="0.7" top="0.75" bottom="0.75" header="0.3" footer="0.3"/>
  <pageSetup paperSize="9" orientation="portrait" horizontalDpi="4294967293" verticalDpi="0" r:id="rId1"/>
  <drawing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4372D1F6-77DD-4B18-A3B0-BBDABB39E12E}">
          <xm:f>'Simple 3yr Cost Comparison'!$T$14:$U$20</xm:f>
        </x15:webExtension>
      </x15:webExtens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use this template</vt:lpstr>
      <vt:lpstr>Tool Comparison Scoring</vt:lpstr>
      <vt:lpstr>Simple 3yr Cost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DigiPed Evaluation Template</dc:title>
  <dc:creator>Gwyn Thomas</dc:creator>
  <cp:keywords>Option analysis and evaluation</cp:keywords>
  <cp:lastModifiedBy>Gwyn Thomas</cp:lastModifiedBy>
  <dcterms:created xsi:type="dcterms:W3CDTF">2019-02-25T04:30:41Z</dcterms:created>
  <dcterms:modified xsi:type="dcterms:W3CDTF">2020-01-05T07:34:01Z</dcterms:modified>
  <cp:category>Analysis and Evaluation</cp:category>
</cp:coreProperties>
</file>